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-15" windowWidth="20610" windowHeight="11640" tabRatio="827" firstSheet="2" activeTab="2"/>
  </bookViews>
  <sheets>
    <sheet name="Notes" sheetId="6" state="veryHidden" r:id="rId1"/>
    <sheet name="Position" sheetId="30" state="hidden" r:id="rId2"/>
    <sheet name="Website2k" sheetId="39" r:id="rId3"/>
    <sheet name="4.8k" sheetId="1" state="hidden" r:id="rId4"/>
    <sheet name="4.3k" sheetId="29" state="hidden" r:id="rId5"/>
    <sheet name="Summary" sheetId="13" state="hidden" r:id="rId6"/>
  </sheets>
  <definedNames>
    <definedName name="event">#REF!</definedName>
    <definedName name="ffact">#REF!</definedName>
    <definedName name="fOstd">#REF!</definedName>
    <definedName name="FRoadOCC">#REF!</definedName>
    <definedName name="InterFemale">#REF!</definedName>
    <definedName name="InterMale">#REF!</definedName>
    <definedName name="mfact">#REF!</definedName>
    <definedName name="mOstd">#REF!</definedName>
    <definedName name="MRoadOCC">#REF!</definedName>
    <definedName name="_xlnm.Print_Area" localSheetId="1">Position!$A$1:$X$30</definedName>
    <definedName name="_xlnm.Print_Area" localSheetId="5">Summary!$C$8:$AE$70</definedName>
    <definedName name="RawData">#REF!</definedName>
    <definedName name="timedata" localSheetId="4">'4.3k'!$C$11:$C$16</definedName>
    <definedName name="TimeData" localSheetId="3">'4.8k'!$C$11:$C$13</definedName>
    <definedName name="ValidNickNames">#REF!</definedName>
  </definedNames>
  <calcPr calcId="145621"/>
</workbook>
</file>

<file path=xl/calcChain.xml><?xml version="1.0" encoding="utf-8"?>
<calcChain xmlns="http://schemas.openxmlformats.org/spreadsheetml/2006/main">
  <c r="L16" i="29" l="1"/>
  <c r="L15" i="29"/>
  <c r="L14" i="29"/>
  <c r="L13" i="29"/>
  <c r="L12" i="29"/>
  <c r="L11" i="29"/>
  <c r="K13" i="1"/>
  <c r="K12" i="1"/>
  <c r="K11" i="1"/>
  <c r="I16" i="29"/>
  <c r="H16" i="29"/>
  <c r="I15" i="29"/>
  <c r="H15" i="29"/>
  <c r="I14" i="29"/>
  <c r="H14" i="29"/>
  <c r="I13" i="29"/>
  <c r="H13" i="29"/>
  <c r="I12" i="29"/>
  <c r="H12" i="29"/>
  <c r="H11" i="29"/>
  <c r="I11" i="29"/>
  <c r="K16" i="29"/>
  <c r="M16" i="29" s="1"/>
  <c r="N16" i="29" s="1"/>
  <c r="K15" i="29"/>
  <c r="M15" i="29" s="1"/>
  <c r="N15" i="29" s="1"/>
  <c r="K14" i="29"/>
  <c r="M14" i="29" s="1"/>
  <c r="N14" i="29" s="1"/>
  <c r="K13" i="29"/>
  <c r="M13" i="29"/>
  <c r="K11" i="29"/>
  <c r="M11" i="29" s="1"/>
  <c r="N11" i="29" s="1"/>
  <c r="K12" i="29"/>
  <c r="M12" i="29" s="1"/>
  <c r="N12" i="29" s="1"/>
  <c r="X61" i="30"/>
  <c r="X60" i="30"/>
  <c r="X59" i="30"/>
  <c r="X58" i="30"/>
  <c r="X57" i="30"/>
  <c r="X56" i="30"/>
  <c r="X55" i="30"/>
  <c r="C44" i="13"/>
  <c r="AS44" i="13" s="1"/>
  <c r="A44" i="13"/>
  <c r="C43" i="13"/>
  <c r="AS43" i="13" s="1"/>
  <c r="A43" i="13"/>
  <c r="X54" i="30"/>
  <c r="X53" i="30"/>
  <c r="X52" i="30"/>
  <c r="X51" i="30"/>
  <c r="X50" i="30"/>
  <c r="X49" i="30"/>
  <c r="X48" i="30"/>
  <c r="X47" i="30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K101" i="13" s="1"/>
  <c r="J9" i="13"/>
  <c r="H9" i="13"/>
  <c r="H102" i="13" s="1"/>
  <c r="A1" i="29"/>
  <c r="G9" i="13" s="1"/>
  <c r="A1" i="1"/>
  <c r="F9" i="13" s="1"/>
  <c r="E9" i="13"/>
  <c r="C82" i="13"/>
  <c r="AS82" i="13" s="1"/>
  <c r="A82" i="13"/>
  <c r="C81" i="13"/>
  <c r="AS81" i="13"/>
  <c r="A81" i="13"/>
  <c r="C80" i="13"/>
  <c r="AS80" i="13" s="1"/>
  <c r="A80" i="13"/>
  <c r="C79" i="13"/>
  <c r="AS79" i="13" s="1"/>
  <c r="A79" i="13"/>
  <c r="C78" i="13"/>
  <c r="AS78" i="13"/>
  <c r="A78" i="13"/>
  <c r="C77" i="13"/>
  <c r="A77" i="13"/>
  <c r="C76" i="13"/>
  <c r="AS76" i="13" s="1"/>
  <c r="A76" i="13"/>
  <c r="C75" i="13"/>
  <c r="AS75" i="13"/>
  <c r="A75" i="13"/>
  <c r="C74" i="13"/>
  <c r="AS74" i="13" s="1"/>
  <c r="A74" i="13"/>
  <c r="C73" i="13"/>
  <c r="A73" i="13"/>
  <c r="C72" i="13"/>
  <c r="AS72" i="13" s="1"/>
  <c r="A72" i="13"/>
  <c r="C71" i="13"/>
  <c r="AS71" i="13" s="1"/>
  <c r="A71" i="13"/>
  <c r="C70" i="13"/>
  <c r="AS70" i="13" s="1"/>
  <c r="A70" i="13"/>
  <c r="C69" i="13"/>
  <c r="AS69" i="13" s="1"/>
  <c r="A69" i="13"/>
  <c r="C68" i="13"/>
  <c r="AS68" i="13" s="1"/>
  <c r="A68" i="13"/>
  <c r="C67" i="13"/>
  <c r="AS67" i="13"/>
  <c r="A67" i="13"/>
  <c r="C66" i="13"/>
  <c r="AS66" i="13" s="1"/>
  <c r="A66" i="13"/>
  <c r="C65" i="13"/>
  <c r="AS65" i="13" s="1"/>
  <c r="A65" i="13"/>
  <c r="C64" i="13"/>
  <c r="A64" i="13"/>
  <c r="C63" i="13"/>
  <c r="AS63" i="13" s="1"/>
  <c r="A63" i="13"/>
  <c r="C62" i="13"/>
  <c r="AS62" i="13"/>
  <c r="A62" i="13"/>
  <c r="C61" i="13"/>
  <c r="AS61" i="13"/>
  <c r="A61" i="13"/>
  <c r="C60" i="13"/>
  <c r="AS60" i="13" s="1"/>
  <c r="A60" i="13"/>
  <c r="C59" i="13"/>
  <c r="AS59" i="13" s="1"/>
  <c r="A59" i="13"/>
  <c r="C58" i="13"/>
  <c r="AS58" i="13" s="1"/>
  <c r="A58" i="13"/>
  <c r="C57" i="13"/>
  <c r="AS57" i="13" s="1"/>
  <c r="A57" i="13"/>
  <c r="C56" i="13"/>
  <c r="AS56" i="13" s="1"/>
  <c r="A56" i="13"/>
  <c r="C55" i="13"/>
  <c r="AS55" i="13" s="1"/>
  <c r="A55" i="13"/>
  <c r="C54" i="13"/>
  <c r="AS54" i="13" s="1"/>
  <c r="A54" i="13"/>
  <c r="C53" i="13"/>
  <c r="AS53" i="13" s="1"/>
  <c r="A53" i="13"/>
  <c r="C52" i="13"/>
  <c r="AS52" i="13" s="1"/>
  <c r="A52" i="13"/>
  <c r="C51" i="13"/>
  <c r="AS51" i="13" s="1"/>
  <c r="A51" i="13"/>
  <c r="C50" i="13"/>
  <c r="AS50" i="13"/>
  <c r="A50" i="13"/>
  <c r="C49" i="13"/>
  <c r="AS49" i="13" s="1"/>
  <c r="A49" i="13"/>
  <c r="C48" i="13"/>
  <c r="AS48" i="13" s="1"/>
  <c r="A48" i="13"/>
  <c r="C47" i="13"/>
  <c r="AS47" i="13" s="1"/>
  <c r="A47" i="13"/>
  <c r="C46" i="13"/>
  <c r="AS46" i="13" s="1"/>
  <c r="A46" i="13"/>
  <c r="C45" i="13"/>
  <c r="AS45" i="13" s="1"/>
  <c r="A45" i="13"/>
  <c r="C42" i="13"/>
  <c r="A42" i="13"/>
  <c r="C41" i="13"/>
  <c r="AS41" i="13"/>
  <c r="A41" i="13"/>
  <c r="C40" i="13"/>
  <c r="AS40" i="13" s="1"/>
  <c r="A40" i="13"/>
  <c r="C39" i="13"/>
  <c r="AS39" i="13" s="1"/>
  <c r="A39" i="13"/>
  <c r="C38" i="13"/>
  <c r="AS38" i="13" s="1"/>
  <c r="A38" i="13"/>
  <c r="C37" i="13"/>
  <c r="AS37" i="13" s="1"/>
  <c r="A37" i="13"/>
  <c r="C36" i="13"/>
  <c r="AS36" i="13" s="1"/>
  <c r="A36" i="13"/>
  <c r="C35" i="13"/>
  <c r="AS35" i="13"/>
  <c r="A35" i="13"/>
  <c r="C34" i="13"/>
  <c r="AS34" i="13" s="1"/>
  <c r="A34" i="13"/>
  <c r="C33" i="13"/>
  <c r="AS33" i="13"/>
  <c r="A33" i="13"/>
  <c r="C32" i="13"/>
  <c r="AS32" i="13" s="1"/>
  <c r="A32" i="13"/>
  <c r="C31" i="13"/>
  <c r="AS31" i="13" s="1"/>
  <c r="A31" i="13"/>
  <c r="C30" i="13"/>
  <c r="AS30" i="13" s="1"/>
  <c r="A30" i="13"/>
  <c r="C29" i="13"/>
  <c r="AS29" i="13" s="1"/>
  <c r="A29" i="13"/>
  <c r="C28" i="13"/>
  <c r="AS28" i="13"/>
  <c r="A28" i="13"/>
  <c r="C27" i="13"/>
  <c r="AS27" i="13" s="1"/>
  <c r="A27" i="13"/>
  <c r="C26" i="13"/>
  <c r="AS26" i="13" s="1"/>
  <c r="A26" i="13"/>
  <c r="C25" i="13"/>
  <c r="AS25" i="13" s="1"/>
  <c r="A25" i="13"/>
  <c r="C24" i="13"/>
  <c r="AS24" i="13" s="1"/>
  <c r="A24" i="13"/>
  <c r="C23" i="13"/>
  <c r="AS23" i="13"/>
  <c r="A23" i="13"/>
  <c r="C22" i="13"/>
  <c r="AS22" i="13" s="1"/>
  <c r="A22" i="13"/>
  <c r="C21" i="13"/>
  <c r="AS21" i="13"/>
  <c r="A21" i="13"/>
  <c r="C20" i="13"/>
  <c r="AS20" i="13" s="1"/>
  <c r="A20" i="13"/>
  <c r="C19" i="13"/>
  <c r="AS19" i="13" s="1"/>
  <c r="A19" i="13"/>
  <c r="C18" i="13"/>
  <c r="A18" i="13"/>
  <c r="C17" i="13"/>
  <c r="AS17" i="13" s="1"/>
  <c r="A17" i="13"/>
  <c r="C16" i="13"/>
  <c r="AS16" i="13"/>
  <c r="A16" i="13"/>
  <c r="C15" i="13"/>
  <c r="AS15" i="13" s="1"/>
  <c r="A15" i="13"/>
  <c r="C14" i="13"/>
  <c r="AS14" i="13" s="1"/>
  <c r="A14" i="13"/>
  <c r="C13" i="13"/>
  <c r="AS13" i="13" s="1"/>
  <c r="A13" i="13"/>
  <c r="C12" i="13"/>
  <c r="AS12" i="13" s="1"/>
  <c r="A12" i="13"/>
  <c r="C11" i="13"/>
  <c r="AS11" i="13" s="1"/>
  <c r="A11" i="13"/>
  <c r="X46" i="30"/>
  <c r="X45" i="30"/>
  <c r="X44" i="30"/>
  <c r="X43" i="30"/>
  <c r="X42" i="30"/>
  <c r="X41" i="30"/>
  <c r="X40" i="30"/>
  <c r="X39" i="30"/>
  <c r="X38" i="30"/>
  <c r="X37" i="30"/>
  <c r="X36" i="30"/>
  <c r="X35" i="30"/>
  <c r="X34" i="30"/>
  <c r="X33" i="30"/>
  <c r="X32" i="30"/>
  <c r="X31" i="30"/>
  <c r="X30" i="30"/>
  <c r="X29" i="30"/>
  <c r="X28" i="30"/>
  <c r="X27" i="30"/>
  <c r="X26" i="30"/>
  <c r="X25" i="30"/>
  <c r="X24" i="30"/>
  <c r="X23" i="30"/>
  <c r="X22" i="30"/>
  <c r="X21" i="30"/>
  <c r="X20" i="30"/>
  <c r="X19" i="30"/>
  <c r="X18" i="30"/>
  <c r="X17" i="30"/>
  <c r="Y98" i="13"/>
  <c r="AR97" i="13"/>
  <c r="AR96" i="13" s="1"/>
  <c r="AR95" i="13" s="1"/>
  <c r="AR94" i="13" s="1"/>
  <c r="AR93" i="13" s="1"/>
  <c r="AR92" i="13" s="1"/>
  <c r="AR91" i="13" s="1"/>
  <c r="AR90" i="13" s="1"/>
  <c r="AR89" i="13" s="1"/>
  <c r="AR88" i="13" s="1"/>
  <c r="AR87" i="13" s="1"/>
  <c r="AR86" i="13" s="1"/>
  <c r="AR85" i="13" s="1"/>
  <c r="AR84" i="13" s="1"/>
  <c r="AR83" i="13" s="1"/>
  <c r="AR82" i="13" s="1"/>
  <c r="AR81" i="13" s="1"/>
  <c r="AR80" i="13" s="1"/>
  <c r="AR79" i="13" s="1"/>
  <c r="AR78" i="13" s="1"/>
  <c r="AR77" i="13" s="1"/>
  <c r="AR76" i="13" s="1"/>
  <c r="AR75" i="13" s="1"/>
  <c r="AR74" i="13" s="1"/>
  <c r="AR73" i="13" s="1"/>
  <c r="AR72" i="13" s="1"/>
  <c r="AR71" i="13" s="1"/>
  <c r="AR70" i="13" s="1"/>
  <c r="AR69" i="13" s="1"/>
  <c r="AR68" i="13" s="1"/>
  <c r="AR67" i="13" s="1"/>
  <c r="AR66" i="13" s="1"/>
  <c r="AR65" i="13" s="1"/>
  <c r="AR64" i="13" s="1"/>
  <c r="AR63" i="13" s="1"/>
  <c r="AR62" i="13" s="1"/>
  <c r="AR61" i="13" s="1"/>
  <c r="AR60" i="13" s="1"/>
  <c r="AR59" i="13" s="1"/>
  <c r="AR58" i="13" s="1"/>
  <c r="AR57" i="13" s="1"/>
  <c r="AR56" i="13" s="1"/>
  <c r="AR55" i="13" s="1"/>
  <c r="AR54" i="13" s="1"/>
  <c r="AR53" i="13" s="1"/>
  <c r="AR52" i="13" s="1"/>
  <c r="AR51" i="13" s="1"/>
  <c r="AR50" i="13" s="1"/>
  <c r="AR49" i="13" s="1"/>
  <c r="AR48" i="13" s="1"/>
  <c r="AR47" i="13" s="1"/>
  <c r="AR46" i="13" s="1"/>
  <c r="AR45" i="13" s="1"/>
  <c r="AR44" i="13" s="1"/>
  <c r="AR43" i="13" s="1"/>
  <c r="AR42" i="13" s="1"/>
  <c r="AR41" i="13" s="1"/>
  <c r="AR40" i="13" s="1"/>
  <c r="AR39" i="13" s="1"/>
  <c r="AR38" i="13" s="1"/>
  <c r="AR37" i="13" s="1"/>
  <c r="AR36" i="13" s="1"/>
  <c r="AR35" i="13" s="1"/>
  <c r="AR34" i="13" s="1"/>
  <c r="AR33" i="13" s="1"/>
  <c r="AR32" i="13" s="1"/>
  <c r="AR31" i="13" s="1"/>
  <c r="AR30" i="13" s="1"/>
  <c r="AR29" i="13" s="1"/>
  <c r="AR28" i="13" s="1"/>
  <c r="AR27" i="13" s="1"/>
  <c r="AR26" i="13" s="1"/>
  <c r="AR25" i="13" s="1"/>
  <c r="AR24" i="13" s="1"/>
  <c r="AR23" i="13" s="1"/>
  <c r="AR22" i="13" s="1"/>
  <c r="AR21" i="13" s="1"/>
  <c r="AR20" i="13" s="1"/>
  <c r="AR19" i="13" s="1"/>
  <c r="AR18" i="13" s="1"/>
  <c r="AR17" i="13" s="1"/>
  <c r="AR16" i="13" s="1"/>
  <c r="AR15" i="13" s="1"/>
  <c r="AR14" i="13" s="1"/>
  <c r="AR13" i="13" s="1"/>
  <c r="AR12" i="13" s="1"/>
  <c r="AR11" i="13" s="1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C97" i="13"/>
  <c r="AS97" i="13" s="1"/>
  <c r="C96" i="13"/>
  <c r="AS96" i="13" s="1"/>
  <c r="C95" i="13"/>
  <c r="AS95" i="13" s="1"/>
  <c r="C94" i="13"/>
  <c r="AS94" i="13" s="1"/>
  <c r="C93" i="13"/>
  <c r="AS93" i="13" s="1"/>
  <c r="C92" i="13"/>
  <c r="AS92" i="13" s="1"/>
  <c r="C91" i="13"/>
  <c r="AS91" i="13" s="1"/>
  <c r="C90" i="13"/>
  <c r="AS90" i="13" s="1"/>
  <c r="C89" i="13"/>
  <c r="AS89" i="13" s="1"/>
  <c r="C88" i="13"/>
  <c r="AS88" i="13" s="1"/>
  <c r="C87" i="13"/>
  <c r="AS87" i="13" s="1"/>
  <c r="C86" i="13"/>
  <c r="AS86" i="13" s="1"/>
  <c r="C85" i="13"/>
  <c r="AS85" i="13" s="1"/>
  <c r="C84" i="13"/>
  <c r="AS84" i="13" s="1"/>
  <c r="C83" i="13"/>
  <c r="AS83" i="13" s="1"/>
  <c r="AS77" i="13"/>
  <c r="AS73" i="13"/>
  <c r="AS42" i="13"/>
  <c r="AS18" i="13"/>
  <c r="AS64" i="13"/>
  <c r="B96" i="13"/>
  <c r="B97" i="13"/>
  <c r="B72" i="13"/>
  <c r="D80" i="13"/>
  <c r="D15" i="13"/>
  <c r="D90" i="13"/>
  <c r="D70" i="13"/>
  <c r="D86" i="13"/>
  <c r="D88" i="13"/>
  <c r="D59" i="13"/>
  <c r="D93" i="13"/>
  <c r="D65" i="13"/>
  <c r="D79" i="13"/>
  <c r="D92" i="13"/>
  <c r="D41" i="13"/>
  <c r="D12" i="13"/>
  <c r="D82" i="13"/>
  <c r="D81" i="13"/>
  <c r="D37" i="13"/>
  <c r="D48" i="13"/>
  <c r="D69" i="13"/>
  <c r="D25" i="13"/>
  <c r="B42" i="13"/>
  <c r="D61" i="13"/>
  <c r="D19" i="13"/>
  <c r="D13" i="13"/>
  <c r="D11" i="13"/>
  <c r="D72" i="13"/>
  <c r="D21" i="13"/>
  <c r="D28" i="13"/>
  <c r="B11" i="13"/>
  <c r="B13" i="13"/>
  <c r="B12" i="13"/>
  <c r="D30" i="13"/>
  <c r="D63" i="13"/>
  <c r="D42" i="13"/>
  <c r="D55" i="13"/>
  <c r="D77" i="13"/>
  <c r="B19" i="13"/>
  <c r="D36" i="13"/>
  <c r="D34" i="13"/>
  <c r="B83" i="13"/>
  <c r="D83" i="13"/>
  <c r="B49" i="13"/>
  <c r="D62" i="13"/>
  <c r="D14" i="13"/>
  <c r="D49" i="13"/>
  <c r="D76" i="13"/>
  <c r="D85" i="13"/>
  <c r="B26" i="13"/>
  <c r="B93" i="13"/>
  <c r="B14" i="13"/>
  <c r="D46" i="13"/>
  <c r="B81" i="13"/>
  <c r="D20" i="13"/>
  <c r="D52" i="13"/>
  <c r="B84" i="13"/>
  <c r="D56" i="13"/>
  <c r="I12" i="1"/>
  <c r="H12" i="1"/>
  <c r="K102" i="13"/>
  <c r="BD9" i="13"/>
  <c r="K98" i="13"/>
  <c r="T102" i="13"/>
  <c r="T101" i="13"/>
  <c r="BM9" i="13"/>
  <c r="T98" i="13"/>
  <c r="Q102" i="13"/>
  <c r="BJ9" i="13"/>
  <c r="Q101" i="13"/>
  <c r="Q98" i="13"/>
  <c r="N98" i="13"/>
  <c r="N102" i="13"/>
  <c r="N101" i="13"/>
  <c r="BG9" i="13"/>
  <c r="X102" i="13"/>
  <c r="X98" i="13"/>
  <c r="BQ9" i="13"/>
  <c r="X101" i="13"/>
  <c r="O98" i="13"/>
  <c r="O102" i="13"/>
  <c r="BH9" i="13"/>
  <c r="O101" i="13"/>
  <c r="BK9" i="13"/>
  <c r="R101" i="13"/>
  <c r="R102" i="13"/>
  <c r="R98" i="13"/>
  <c r="U98" i="13"/>
  <c r="U102" i="13"/>
  <c r="BN9" i="13"/>
  <c r="U101" i="13"/>
  <c r="I102" i="13"/>
  <c r="I98" i="13"/>
  <c r="I101" i="13"/>
  <c r="L101" i="13"/>
  <c r="L102" i="13"/>
  <c r="BE9" i="13"/>
  <c r="L98" i="13"/>
  <c r="P98" i="13"/>
  <c r="P101" i="13"/>
  <c r="BI9" i="13"/>
  <c r="P102" i="13"/>
  <c r="BL9" i="13"/>
  <c r="S102" i="13"/>
  <c r="S98" i="13"/>
  <c r="S101" i="13"/>
  <c r="BO9" i="13"/>
  <c r="V98" i="13"/>
  <c r="V101" i="13"/>
  <c r="V102" i="13"/>
  <c r="J101" i="13"/>
  <c r="BC9" i="13"/>
  <c r="J102" i="13"/>
  <c r="J98" i="13"/>
  <c r="M98" i="13"/>
  <c r="BF9" i="13"/>
  <c r="M101" i="13"/>
  <c r="M102" i="13"/>
  <c r="W98" i="13"/>
  <c r="W101" i="13"/>
  <c r="W102" i="13"/>
  <c r="BP9" i="13"/>
  <c r="B70" i="13"/>
  <c r="B71" i="13"/>
  <c r="B50" i="13"/>
  <c r="B85" i="13"/>
  <c r="B80" i="13"/>
  <c r="D29" i="13"/>
  <c r="D74" i="13"/>
  <c r="D47" i="13"/>
  <c r="B65" i="13"/>
  <c r="D40" i="13"/>
  <c r="B62" i="13"/>
  <c r="D84" i="13"/>
  <c r="D94" i="13"/>
  <c r="B48" i="13"/>
  <c r="D58" i="13"/>
  <c r="B41" i="13"/>
  <c r="D50" i="13"/>
  <c r="D45" i="13"/>
  <c r="D24" i="13"/>
  <c r="B22" i="13"/>
  <c r="B82" i="13"/>
  <c r="B15" i="13"/>
  <c r="B94" i="13"/>
  <c r="B53" i="13"/>
  <c r="B29" i="13"/>
  <c r="B30" i="13"/>
  <c r="O13" i="29"/>
  <c r="O12" i="29"/>
  <c r="O16" i="29"/>
  <c r="O14" i="29"/>
  <c r="O15" i="29"/>
  <c r="O11" i="29"/>
  <c r="N13" i="29" l="1"/>
  <c r="P11" i="29"/>
  <c r="P12" i="29"/>
  <c r="P15" i="29"/>
  <c r="P14" i="29"/>
  <c r="P16" i="29"/>
  <c r="E101" i="13"/>
  <c r="F98" i="13"/>
  <c r="F101" i="13"/>
  <c r="E102" i="13"/>
  <c r="AX9" i="13"/>
  <c r="E98" i="13"/>
  <c r="G101" i="13"/>
  <c r="G102" i="13"/>
  <c r="G98" i="13"/>
  <c r="AZ9" i="13"/>
  <c r="H98" i="13"/>
  <c r="AY9" i="13"/>
  <c r="H101" i="13"/>
  <c r="F102" i="13"/>
  <c r="BA9" i="13"/>
  <c r="P13" i="29"/>
  <c r="D53" i="13"/>
  <c r="B25" i="13"/>
  <c r="B47" i="13"/>
  <c r="B46" i="13"/>
  <c r="B56" i="13"/>
  <c r="D64" i="13"/>
  <c r="D22" i="13"/>
  <c r="D75" i="13"/>
  <c r="B18" i="13"/>
  <c r="D17" i="13"/>
  <c r="D67" i="13"/>
  <c r="D18" i="13"/>
  <c r="D54" i="13"/>
  <c r="D32" i="13"/>
  <c r="D38" i="13"/>
  <c r="D89" i="13"/>
  <c r="B31" i="13"/>
  <c r="B60" i="13"/>
  <c r="B86" i="13"/>
  <c r="D71" i="13"/>
  <c r="B16" i="13"/>
  <c r="D26" i="13"/>
  <c r="B59" i="13"/>
  <c r="B95" i="13"/>
  <c r="L12" i="1"/>
  <c r="M12" i="1"/>
  <c r="B91" i="13" l="1"/>
  <c r="B92" i="13"/>
  <c r="B40" i="13"/>
  <c r="N12" i="1"/>
  <c r="O12" i="1" s="1"/>
  <c r="D33" i="13"/>
  <c r="B68" i="13"/>
  <c r="B69" i="13"/>
  <c r="D39" i="13"/>
  <c r="B64" i="13"/>
  <c r="B63" i="13"/>
  <c r="D57" i="13"/>
  <c r="D31" i="13"/>
  <c r="B32" i="13"/>
  <c r="B61" i="13"/>
  <c r="D44" i="13"/>
  <c r="B75" i="13"/>
  <c r="B76" i="13"/>
  <c r="B77" i="13"/>
  <c r="B73" i="13"/>
  <c r="D73" i="13"/>
  <c r="D95" i="13"/>
  <c r="D16" i="13"/>
  <c r="B20" i="13"/>
  <c r="B21" i="13"/>
  <c r="B89" i="13"/>
  <c r="B37" i="13"/>
  <c r="B38" i="13"/>
  <c r="B90" i="13"/>
  <c r="D91" i="13"/>
  <c r="D68" i="13"/>
  <c r="D60" i="13"/>
  <c r="D27" i="13"/>
  <c r="B55" i="13"/>
  <c r="D51" i="13"/>
  <c r="D66" i="13"/>
  <c r="D87" i="13"/>
  <c r="B43" i="13"/>
  <c r="D23" i="13"/>
  <c r="B17" i="13"/>
  <c r="B78" i="13" l="1"/>
  <c r="B79" i="13"/>
  <c r="B28" i="13"/>
  <c r="B27" i="13"/>
  <c r="B36" i="13"/>
  <c r="B66" i="13"/>
  <c r="B67" i="13"/>
  <c r="B23" i="13"/>
  <c r="B24" i="13"/>
  <c r="B52" i="13"/>
  <c r="B51" i="13"/>
  <c r="D43" i="13"/>
  <c r="D78" i="13"/>
  <c r="B57" i="13"/>
  <c r="B58" i="13"/>
  <c r="B74" i="13"/>
  <c r="D35" i="13"/>
  <c r="B33" i="13"/>
  <c r="B34" i="13"/>
  <c r="E11" i="1"/>
  <c r="E13" i="1"/>
  <c r="F13" i="1"/>
  <c r="B54" i="13"/>
  <c r="F11" i="1"/>
  <c r="G11" i="1"/>
  <c r="B87" i="13"/>
  <c r="B88" i="13"/>
  <c r="B44" i="13"/>
  <c r="B45" i="13"/>
  <c r="B39" i="13"/>
  <c r="H13" i="1" l="1"/>
  <c r="I13" i="1"/>
  <c r="I11" i="1"/>
  <c r="H11" i="1"/>
  <c r="G13" i="1"/>
  <c r="M11" i="1"/>
  <c r="B35" i="13"/>
  <c r="L11" i="1" l="1"/>
  <c r="N11" i="1" s="1"/>
  <c r="O11" i="1" s="1"/>
  <c r="L13" i="1"/>
  <c r="M13" i="1"/>
  <c r="N13" i="1" l="1"/>
  <c r="O13" i="1" s="1"/>
  <c r="P12" i="1"/>
  <c r="P13" i="1"/>
  <c r="P11" i="1" l="1"/>
  <c r="Q19" i="13"/>
  <c r="K94" i="13"/>
  <c r="L11" i="13"/>
  <c r="R8" i="13"/>
  <c r="W42" i="13"/>
  <c r="H86" i="13"/>
  <c r="I12" i="13"/>
  <c r="H22" i="13"/>
  <c r="M48" i="13"/>
  <c r="W11" i="13"/>
  <c r="T70" i="13"/>
  <c r="I94" i="13"/>
  <c r="Q22" i="13"/>
  <c r="Q95" i="13"/>
  <c r="R11" i="13"/>
  <c r="X37" i="13"/>
  <c r="M82" i="13"/>
  <c r="J107" i="13"/>
  <c r="F70" i="13"/>
  <c r="O81" i="13"/>
  <c r="J108" i="13"/>
  <c r="G47" i="13"/>
  <c r="P71" i="13"/>
  <c r="J109" i="13"/>
  <c r="W29" i="13"/>
  <c r="K12" i="13"/>
  <c r="S30" i="13"/>
  <c r="P96" i="13"/>
  <c r="J13" i="13"/>
  <c r="E16" i="13"/>
  <c r="R13" i="13"/>
  <c r="U32" i="13"/>
  <c r="X12" i="13"/>
  <c r="V84" i="13"/>
  <c r="L72" i="13"/>
  <c r="X84" i="13"/>
  <c r="X94" i="13"/>
  <c r="I46" i="13"/>
  <c r="M19" i="13"/>
  <c r="G80" i="13"/>
  <c r="J50" i="13"/>
  <c r="I41" i="13"/>
  <c r="V85" i="13"/>
  <c r="I29" i="13"/>
  <c r="R97" i="13"/>
  <c r="W55" i="13"/>
  <c r="Q70" i="13"/>
  <c r="X96" i="13"/>
  <c r="L30" i="13"/>
  <c r="U83" i="13"/>
  <c r="L8" i="13"/>
  <c r="P82" i="13"/>
  <c r="R12" i="13"/>
  <c r="G94" i="13"/>
  <c r="F61" i="13"/>
  <c r="W97" i="13"/>
  <c r="S15" i="13"/>
  <c r="S80" i="13"/>
  <c r="N94" i="13"/>
  <c r="M53" i="13"/>
  <c r="H97" i="13"/>
  <c r="L94" i="13"/>
  <c r="T18" i="13"/>
  <c r="J8" i="30"/>
  <c r="U26" i="13"/>
  <c r="W72" i="13"/>
  <c r="S85" i="13"/>
  <c r="T96" i="13"/>
  <c r="U95" i="13"/>
  <c r="Q96" i="13"/>
  <c r="Q89" i="13"/>
  <c r="P94" i="13"/>
  <c r="M9" i="30"/>
  <c r="Q42" i="13"/>
  <c r="O97" i="13"/>
  <c r="L71" i="13"/>
  <c r="U41" i="13"/>
  <c r="Q84" i="13"/>
  <c r="V62" i="13"/>
  <c r="L109" i="13"/>
  <c r="N30" i="13"/>
  <c r="T8" i="13"/>
  <c r="E8" i="30"/>
  <c r="R96" i="13"/>
  <c r="N72" i="13"/>
  <c r="I14" i="13"/>
  <c r="E46" i="13"/>
  <c r="R46" i="13"/>
  <c r="U43" i="13"/>
  <c r="M22" i="13"/>
  <c r="F13" i="13"/>
  <c r="K90" i="13"/>
  <c r="U75" i="13"/>
  <c r="O49" i="13"/>
  <c r="V60" i="13"/>
  <c r="W17" i="13"/>
  <c r="L19" i="13"/>
  <c r="F11" i="13"/>
  <c r="P56" i="13"/>
  <c r="N20" i="13"/>
  <c r="S88" i="13"/>
  <c r="W94" i="13"/>
  <c r="M25" i="13"/>
  <c r="N41" i="13"/>
  <c r="X53" i="13"/>
  <c r="P81" i="13"/>
  <c r="V30" i="13"/>
  <c r="N15" i="13"/>
  <c r="L70" i="13"/>
  <c r="J80" i="13"/>
  <c r="I65" i="13"/>
  <c r="L13" i="13"/>
  <c r="K62" i="13"/>
  <c r="P19" i="13"/>
  <c r="I84" i="13"/>
  <c r="F95" i="13"/>
  <c r="E84" i="13"/>
  <c r="G77" i="13"/>
  <c r="M89" i="13"/>
  <c r="E71" i="13"/>
  <c r="T69" i="13"/>
  <c r="F113" i="13"/>
  <c r="W33" i="13"/>
  <c r="I59" i="13"/>
  <c r="W49" i="13"/>
  <c r="N44" i="13"/>
  <c r="K85" i="13"/>
  <c r="X42" i="13"/>
  <c r="K83" i="13"/>
  <c r="J113" i="13"/>
  <c r="T15" i="13"/>
  <c r="X97" i="13"/>
  <c r="H59" i="13"/>
  <c r="I22" i="13"/>
  <c r="G22" i="13"/>
  <c r="P14" i="13"/>
  <c r="V50" i="13"/>
  <c r="S11" i="13"/>
  <c r="J26" i="13"/>
  <c r="N93" i="13"/>
  <c r="U59" i="13"/>
  <c r="T29" i="13"/>
  <c r="G12" i="13"/>
  <c r="N12" i="13"/>
  <c r="L29" i="13"/>
  <c r="L15" i="13"/>
  <c r="I13" i="13"/>
  <c r="W65" i="13"/>
  <c r="G21" i="13"/>
  <c r="L82" i="13"/>
  <c r="Q81" i="13"/>
  <c r="O14" i="13"/>
  <c r="S9" i="30"/>
  <c r="Q48" i="13"/>
  <c r="L49" i="13"/>
  <c r="J105" i="13"/>
  <c r="N42" i="13"/>
  <c r="V48" i="13"/>
  <c r="W85" i="13"/>
  <c r="N96" i="13"/>
  <c r="W15" i="13"/>
  <c r="M13" i="13"/>
  <c r="R29" i="13"/>
  <c r="L12" i="13"/>
  <c r="N69" i="13"/>
  <c r="U71" i="13"/>
  <c r="N11" i="13"/>
  <c r="T12" i="13"/>
  <c r="V8" i="13"/>
  <c r="X65" i="13"/>
  <c r="H70" i="13"/>
  <c r="H60" i="13"/>
  <c r="M93" i="13"/>
  <c r="N19" i="13"/>
  <c r="O82" i="13"/>
  <c r="J53" i="13"/>
  <c r="R30" i="13"/>
  <c r="K48" i="13"/>
  <c r="Q71" i="13"/>
  <c r="E47" i="13"/>
  <c r="J48" i="13"/>
  <c r="Q82" i="13"/>
  <c r="I80" i="13"/>
  <c r="O22" i="13"/>
  <c r="O96" i="13"/>
  <c r="W53" i="13"/>
  <c r="R82" i="13"/>
  <c r="J25" i="13"/>
  <c r="W83" i="13"/>
  <c r="V56" i="13"/>
  <c r="X15" i="13"/>
  <c r="Q14" i="13"/>
  <c r="U11" i="13"/>
  <c r="V65" i="13"/>
  <c r="J41" i="13"/>
  <c r="K59" i="13"/>
  <c r="Q50" i="13"/>
  <c r="J69" i="13"/>
  <c r="W19" i="13"/>
  <c r="I31" i="13"/>
  <c r="O84" i="13"/>
  <c r="P83" i="13"/>
  <c r="J71" i="13"/>
  <c r="L50" i="13"/>
  <c r="X14" i="13"/>
  <c r="N53" i="13"/>
  <c r="W84" i="13"/>
  <c r="P48" i="13"/>
  <c r="O29" i="13"/>
  <c r="R53" i="13"/>
  <c r="J42" i="13"/>
  <c r="I42" i="13"/>
  <c r="H26" i="13"/>
  <c r="O31" i="13"/>
  <c r="E34" i="13"/>
  <c r="L73" i="13"/>
  <c r="F94" i="13"/>
  <c r="P75" i="13"/>
  <c r="N58" i="13"/>
  <c r="R89" i="13"/>
  <c r="O60" i="13"/>
  <c r="R37" i="13"/>
  <c r="S76" i="13"/>
  <c r="F37" i="13"/>
  <c r="N71" i="13"/>
  <c r="W90" i="13"/>
  <c r="F25" i="13"/>
  <c r="X24" i="13"/>
  <c r="L10" i="30"/>
  <c r="Q94" i="13"/>
  <c r="N62" i="13"/>
  <c r="K50" i="13"/>
  <c r="F112" i="13"/>
  <c r="M38" i="13"/>
  <c r="S12" i="13"/>
  <c r="P65" i="13"/>
  <c r="P97" i="13"/>
  <c r="P47" i="13"/>
  <c r="T49" i="13"/>
  <c r="K49" i="13"/>
  <c r="F85" i="13"/>
  <c r="G68" i="13"/>
  <c r="E29" i="13"/>
  <c r="R17" i="13"/>
  <c r="Q45" i="13"/>
  <c r="Q26" i="13"/>
  <c r="H30" i="13"/>
  <c r="K55" i="13"/>
  <c r="T45" i="13"/>
  <c r="K109" i="13"/>
  <c r="M46" i="13"/>
  <c r="H87" i="13"/>
  <c r="P40" i="13"/>
  <c r="R83" i="13"/>
  <c r="U42" i="13"/>
  <c r="O26" i="13"/>
  <c r="U82" i="13"/>
  <c r="O53" i="13"/>
  <c r="F19" i="13"/>
  <c r="T21" i="13"/>
  <c r="I49" i="13"/>
  <c r="S62" i="13"/>
  <c r="K53" i="13"/>
  <c r="J97" i="13"/>
  <c r="I113" i="13"/>
  <c r="E93" i="13"/>
  <c r="P29" i="13"/>
  <c r="T50" i="13"/>
  <c r="K93" i="13"/>
  <c r="O48" i="13"/>
  <c r="J10" i="30"/>
  <c r="X48" i="13"/>
  <c r="V94" i="13"/>
  <c r="M65" i="13"/>
  <c r="G30" i="13"/>
  <c r="N85" i="13"/>
  <c r="S47" i="13"/>
  <c r="L85" i="13"/>
  <c r="S49" i="13"/>
  <c r="I85" i="13"/>
  <c r="K96" i="13"/>
  <c r="D9" i="30"/>
  <c r="E48" i="13"/>
  <c r="S53" i="13"/>
  <c r="P61" i="13"/>
  <c r="F10" i="30"/>
  <c r="F9" i="30"/>
  <c r="V19" i="13"/>
  <c r="P8" i="13"/>
  <c r="D8" i="30"/>
  <c r="H93" i="13"/>
  <c r="L9" i="30"/>
  <c r="M60" i="13"/>
  <c r="M11" i="13"/>
  <c r="K84" i="13"/>
  <c r="X22" i="13"/>
  <c r="P11" i="13"/>
  <c r="R9" i="30"/>
  <c r="H18" i="13"/>
  <c r="X49" i="13"/>
  <c r="J106" i="13"/>
  <c r="M15" i="13"/>
  <c r="V70" i="13"/>
  <c r="T26" i="13"/>
  <c r="T30" i="13"/>
  <c r="K19" i="13"/>
  <c r="O16" i="13"/>
  <c r="O42" i="13"/>
  <c r="G75" i="13"/>
  <c r="W26" i="13"/>
  <c r="R72" i="13"/>
  <c r="U80" i="13"/>
  <c r="O8" i="13"/>
  <c r="M10" i="30"/>
  <c r="L114" i="13"/>
  <c r="I71" i="13"/>
  <c r="U13" i="13"/>
  <c r="V71" i="13"/>
  <c r="U85" i="13"/>
  <c r="L105" i="13"/>
  <c r="O41" i="13"/>
  <c r="L93" i="13"/>
  <c r="V25" i="13"/>
  <c r="V93" i="13"/>
  <c r="H53" i="13"/>
  <c r="I8" i="13"/>
  <c r="S81" i="13"/>
  <c r="T19" i="13"/>
  <c r="R42" i="13"/>
  <c r="G48" i="13"/>
  <c r="U38" i="13"/>
  <c r="Q9" i="30"/>
  <c r="T93" i="13"/>
  <c r="G60" i="13"/>
  <c r="F108" i="13"/>
  <c r="L83" i="13"/>
  <c r="P93" i="13"/>
  <c r="F50" i="13"/>
  <c r="H63" i="13"/>
  <c r="K56" i="13"/>
  <c r="P46" i="13"/>
  <c r="F28" i="13"/>
  <c r="W30" i="13"/>
  <c r="H62" i="13"/>
  <c r="J63" i="13"/>
  <c r="N37" i="13"/>
  <c r="Q72" i="13"/>
  <c r="G56" i="13"/>
  <c r="O68" i="13"/>
  <c r="N18" i="13"/>
  <c r="I106" i="13"/>
  <c r="K10" i="30"/>
  <c r="K29" i="13"/>
  <c r="U62" i="13"/>
  <c r="K8" i="13"/>
  <c r="I96" i="13"/>
  <c r="F8" i="13"/>
  <c r="N8" i="13"/>
  <c r="X70" i="13"/>
  <c r="O65" i="13"/>
  <c r="I81" i="13"/>
  <c r="J93" i="13"/>
  <c r="U97" i="13"/>
  <c r="V83" i="13"/>
  <c r="V14" i="13"/>
  <c r="G15" i="13"/>
  <c r="I83" i="13"/>
  <c r="D10" i="30"/>
  <c r="W41" i="13"/>
  <c r="V96" i="13"/>
  <c r="S71" i="13"/>
  <c r="G25" i="13"/>
  <c r="J32" i="13"/>
  <c r="W47" i="13"/>
  <c r="W68" i="13"/>
  <c r="N77" i="13"/>
  <c r="P32" i="13"/>
  <c r="X68" i="13"/>
  <c r="U30" i="13"/>
  <c r="I11" i="13"/>
  <c r="N26" i="13"/>
  <c r="L8" i="30"/>
  <c r="U49" i="13"/>
  <c r="K71" i="13"/>
  <c r="Q93" i="13"/>
  <c r="T11" i="13"/>
  <c r="U17" i="13"/>
  <c r="Q49" i="13"/>
  <c r="Q43" i="13"/>
  <c r="L26" i="13"/>
  <c r="P58" i="13"/>
  <c r="H112" i="13"/>
  <c r="F110" i="13"/>
  <c r="I90" i="13"/>
  <c r="O21" i="13"/>
  <c r="J19" i="13"/>
  <c r="G8" i="13"/>
  <c r="R84" i="13"/>
  <c r="N49" i="13"/>
  <c r="S59" i="13"/>
  <c r="T38" i="13"/>
  <c r="F8" i="30"/>
  <c r="S70" i="13"/>
  <c r="O59" i="13"/>
  <c r="M59" i="13"/>
  <c r="G10" i="30"/>
  <c r="O30" i="13"/>
  <c r="F18" i="13"/>
  <c r="H20" i="13"/>
  <c r="H25" i="13"/>
  <c r="U68" i="13"/>
  <c r="I64" i="13"/>
  <c r="M97" i="13"/>
  <c r="N56" i="13"/>
  <c r="I61" i="13"/>
  <c r="U89" i="13"/>
  <c r="F72" i="13"/>
  <c r="Q11" i="13"/>
  <c r="K77" i="13"/>
  <c r="M91" i="13"/>
  <c r="E97" i="13"/>
  <c r="X13" i="13"/>
  <c r="T56" i="13"/>
  <c r="N39" i="13"/>
  <c r="O71" i="13"/>
  <c r="J59" i="13"/>
  <c r="M55" i="13"/>
  <c r="K70" i="13"/>
  <c r="S8" i="30"/>
  <c r="J30" i="13"/>
  <c r="F59" i="13"/>
  <c r="K18" i="13"/>
  <c r="J17" i="13"/>
  <c r="M64" i="13"/>
  <c r="L59" i="13"/>
  <c r="Q64" i="13"/>
  <c r="F77" i="13"/>
  <c r="T62" i="13"/>
  <c r="H14" i="13"/>
  <c r="K75" i="13"/>
  <c r="U37" i="13"/>
  <c r="W71" i="13"/>
  <c r="G86" i="13"/>
  <c r="L63" i="13"/>
  <c r="W91" i="13"/>
  <c r="E85" i="13"/>
  <c r="X18" i="13"/>
  <c r="H38" i="13"/>
  <c r="E75" i="13"/>
  <c r="F60" i="13"/>
  <c r="E90" i="13"/>
  <c r="X44" i="13"/>
  <c r="X35" i="13"/>
  <c r="N83" i="13"/>
  <c r="T63" i="13"/>
  <c r="J52" i="13"/>
  <c r="L107" i="13"/>
  <c r="T84" i="13"/>
  <c r="N81" i="13"/>
  <c r="N60" i="13"/>
  <c r="T65" i="13"/>
  <c r="J31" i="13"/>
  <c r="R32" i="13"/>
  <c r="U70" i="13"/>
  <c r="E113" i="13"/>
  <c r="O56" i="13"/>
  <c r="S26" i="13"/>
  <c r="H49" i="13"/>
  <c r="F57" i="13"/>
  <c r="K32" i="13"/>
  <c r="P8" i="30"/>
  <c r="I76" i="13"/>
  <c r="W37" i="13"/>
  <c r="M88" i="13"/>
  <c r="V53" i="13"/>
  <c r="E11" i="13"/>
  <c r="E36" i="13"/>
  <c r="T89" i="13"/>
  <c r="Q30" i="13"/>
  <c r="K23" i="13"/>
  <c r="P52" i="13"/>
  <c r="U35" i="13"/>
  <c r="P25" i="13"/>
  <c r="P77" i="13"/>
  <c r="F36" i="13"/>
  <c r="R25" i="13"/>
  <c r="G81" i="13"/>
  <c r="H111" i="13"/>
  <c r="R8" i="30"/>
  <c r="S14" i="13"/>
  <c r="L48" i="13"/>
  <c r="N73" i="13"/>
  <c r="Q59" i="13"/>
  <c r="L88" i="13"/>
  <c r="H40" i="13"/>
  <c r="L95" i="13"/>
  <c r="M76" i="13"/>
  <c r="U55" i="13"/>
  <c r="K31" i="13"/>
  <c r="G62" i="13"/>
  <c r="J89" i="13"/>
  <c r="W69" i="13"/>
  <c r="S96" i="13"/>
  <c r="H31" i="13"/>
  <c r="R73" i="13"/>
  <c r="K61" i="13"/>
  <c r="J96" i="13"/>
  <c r="R59" i="13"/>
  <c r="O92" i="13"/>
  <c r="K63" i="13"/>
  <c r="K25" i="13"/>
  <c r="N68" i="13"/>
  <c r="V35" i="13"/>
  <c r="G27" i="13"/>
  <c r="H80" i="13"/>
  <c r="M73" i="13"/>
  <c r="H74" i="13"/>
  <c r="K33" i="13"/>
  <c r="E108" i="13"/>
  <c r="V12" i="13"/>
  <c r="G40" i="13"/>
  <c r="G19" i="13"/>
  <c r="W56" i="13"/>
  <c r="U15" i="13"/>
  <c r="F106" i="13"/>
  <c r="O94" i="13"/>
  <c r="J16" i="13"/>
  <c r="P41" i="13"/>
  <c r="L25" i="13"/>
  <c r="M14" i="13"/>
  <c r="F86" i="13"/>
  <c r="V41" i="13"/>
  <c r="E15" i="13"/>
  <c r="J62" i="13"/>
  <c r="F75" i="13"/>
  <c r="M30" i="13"/>
  <c r="G96" i="13"/>
  <c r="X41" i="13"/>
  <c r="G91" i="13"/>
  <c r="J81" i="13"/>
  <c r="E81" i="13"/>
  <c r="X8" i="13"/>
  <c r="H11" i="13"/>
  <c r="F105" i="13"/>
  <c r="V16" i="13"/>
  <c r="S84" i="13"/>
  <c r="H71" i="13"/>
  <c r="O15" i="13"/>
  <c r="O28" i="13"/>
  <c r="P53" i="13"/>
  <c r="W12" i="13"/>
  <c r="E8" i="13"/>
  <c r="W70" i="13"/>
  <c r="S10" i="30"/>
  <c r="R94" i="13"/>
  <c r="G70" i="13"/>
  <c r="S16" i="13"/>
  <c r="M63" i="13"/>
  <c r="E72" i="13"/>
  <c r="F80" i="13"/>
  <c r="V64" i="13"/>
  <c r="N21" i="13"/>
  <c r="P60" i="13"/>
  <c r="S64" i="13"/>
  <c r="I32" i="13"/>
  <c r="T80" i="13"/>
  <c r="W13" i="13"/>
  <c r="F109" i="13"/>
  <c r="N50" i="13"/>
  <c r="X71" i="13"/>
  <c r="X85" i="13"/>
  <c r="O13" i="13"/>
  <c r="P72" i="13"/>
  <c r="G107" i="13"/>
  <c r="N32" i="13"/>
  <c r="J70" i="13"/>
  <c r="V81" i="13"/>
  <c r="G26" i="13"/>
  <c r="J9" i="30"/>
  <c r="X29" i="13"/>
  <c r="G16" i="13"/>
  <c r="Q75" i="13"/>
  <c r="Q61" i="13"/>
  <c r="H85" i="13"/>
  <c r="G71" i="13"/>
  <c r="E114" i="13"/>
  <c r="R38" i="13"/>
  <c r="S72" i="13"/>
  <c r="L21" i="13"/>
  <c r="L64" i="13"/>
  <c r="S77" i="13"/>
  <c r="Q25" i="13"/>
  <c r="G85" i="13"/>
  <c r="I43" i="13"/>
  <c r="T78" i="13"/>
  <c r="V18" i="13"/>
  <c r="T59" i="13"/>
  <c r="O83" i="13"/>
  <c r="L113" i="13"/>
  <c r="S93" i="13"/>
  <c r="P42" i="13"/>
  <c r="J91" i="13"/>
  <c r="P63" i="13"/>
  <c r="M58" i="13"/>
  <c r="M79" i="13"/>
  <c r="T95" i="13"/>
  <c r="M17" i="13"/>
  <c r="K69" i="13"/>
  <c r="M85" i="13"/>
  <c r="G110" i="13"/>
  <c r="Q76" i="13"/>
  <c r="L40" i="13"/>
  <c r="F84" i="13"/>
  <c r="I20" i="13"/>
  <c r="P68" i="13"/>
  <c r="V63" i="13"/>
  <c r="X86" i="13"/>
  <c r="F20" i="13"/>
  <c r="X60" i="13"/>
  <c r="X77" i="13"/>
  <c r="X56" i="13"/>
  <c r="E55" i="13"/>
  <c r="F39" i="13"/>
  <c r="R45" i="13"/>
  <c r="M47" i="13"/>
  <c r="M69" i="13"/>
  <c r="N34" i="13"/>
  <c r="V82" i="13"/>
  <c r="L65" i="13"/>
  <c r="K106" i="13"/>
  <c r="W14" i="13"/>
  <c r="U63" i="13"/>
  <c r="F46" i="13"/>
  <c r="K20" i="13"/>
  <c r="I112" i="13"/>
  <c r="E111" i="13"/>
  <c r="U90" i="13"/>
  <c r="J8" i="13"/>
  <c r="L41" i="13"/>
  <c r="S79" i="13"/>
  <c r="X40" i="13"/>
  <c r="P13" i="13"/>
  <c r="R43" i="13"/>
  <c r="U73" i="13"/>
  <c r="F42" i="13"/>
  <c r="R95" i="13"/>
  <c r="K46" i="13"/>
  <c r="N57" i="13"/>
  <c r="T68" i="13"/>
  <c r="X59" i="13"/>
  <c r="N89" i="13"/>
  <c r="G39" i="13"/>
  <c r="S45" i="13"/>
  <c r="L110" i="13"/>
  <c r="X92" i="13"/>
  <c r="L28" i="13"/>
  <c r="S78" i="13"/>
  <c r="E56" i="13"/>
  <c r="K105" i="13"/>
  <c r="F53" i="13"/>
  <c r="J60" i="13"/>
  <c r="Q47" i="13"/>
  <c r="S29" i="13"/>
  <c r="Q10" i="30"/>
  <c r="S65" i="13"/>
  <c r="O80" i="13"/>
  <c r="R48" i="13"/>
  <c r="N80" i="13"/>
  <c r="Q8" i="13"/>
  <c r="W22" i="13"/>
  <c r="K26" i="13"/>
  <c r="E9" i="30"/>
  <c r="I108" i="13"/>
  <c r="U84" i="13"/>
  <c r="L62" i="13"/>
  <c r="Q85" i="13"/>
  <c r="T85" i="13"/>
  <c r="N82" i="13"/>
  <c r="W96" i="13"/>
  <c r="P85" i="13"/>
  <c r="M70" i="13"/>
  <c r="N22" i="13"/>
  <c r="K107" i="13"/>
  <c r="Q16" i="13"/>
  <c r="G84" i="13"/>
  <c r="I16" i="13"/>
  <c r="T76" i="13"/>
  <c r="I86" i="13"/>
  <c r="J84" i="13"/>
  <c r="K30" i="13"/>
  <c r="Q41" i="13"/>
  <c r="G8" i="30"/>
  <c r="T53" i="13"/>
  <c r="R50" i="13"/>
  <c r="T94" i="13"/>
  <c r="T25" i="13"/>
  <c r="P73" i="13"/>
  <c r="Q31" i="13"/>
  <c r="V44" i="13"/>
  <c r="F26" i="13"/>
  <c r="E91" i="13"/>
  <c r="E105" i="13"/>
  <c r="T75" i="13"/>
  <c r="J20" i="13"/>
  <c r="J94" i="13"/>
  <c r="H8" i="13"/>
  <c r="K11" i="13"/>
  <c r="Q29" i="13"/>
  <c r="X81" i="13"/>
  <c r="I70" i="13"/>
  <c r="K8" i="30"/>
  <c r="O50" i="13"/>
  <c r="L80" i="13"/>
  <c r="T42" i="13"/>
  <c r="T97" i="13"/>
  <c r="V42" i="13"/>
  <c r="M84" i="13"/>
  <c r="O93" i="13"/>
  <c r="R26" i="13"/>
  <c r="S18" i="13"/>
  <c r="K67" i="13"/>
  <c r="O91" i="13"/>
  <c r="E14" i="13"/>
  <c r="F14" i="13"/>
  <c r="N40" i="13"/>
  <c r="T61" i="13"/>
  <c r="G41" i="13"/>
  <c r="I89" i="13"/>
  <c r="O32" i="13"/>
  <c r="F114" i="13"/>
  <c r="G105" i="13"/>
  <c r="G11" i="13"/>
  <c r="K37" i="13"/>
  <c r="X78" i="13"/>
  <c r="K112" i="13"/>
  <c r="R70" i="13"/>
  <c r="Q80" i="13"/>
  <c r="I48" i="13"/>
  <c r="U22" i="13"/>
  <c r="N29" i="13"/>
  <c r="R92" i="13"/>
  <c r="E39" i="13"/>
  <c r="N75" i="13"/>
  <c r="O63" i="13"/>
  <c r="O86" i="13"/>
  <c r="P43" i="13"/>
  <c r="U61" i="13"/>
  <c r="E60" i="13"/>
  <c r="S37" i="13"/>
  <c r="U51" i="13"/>
  <c r="O69" i="13"/>
  <c r="K108" i="13"/>
  <c r="T55" i="13"/>
  <c r="R51" i="13"/>
  <c r="M62" i="13"/>
  <c r="G72" i="13"/>
  <c r="I63" i="13"/>
  <c r="X32" i="13"/>
  <c r="W81" i="13"/>
  <c r="T52" i="13"/>
  <c r="R39" i="13"/>
  <c r="I36" i="13"/>
  <c r="K82" i="13"/>
  <c r="U64" i="13"/>
  <c r="L55" i="13"/>
  <c r="U16" i="13"/>
  <c r="E50" i="13"/>
  <c r="U50" i="13"/>
  <c r="H94" i="13"/>
  <c r="W76" i="13"/>
  <c r="K39" i="13"/>
  <c r="G23" i="13"/>
  <c r="Q73" i="13"/>
  <c r="N86" i="13"/>
  <c r="F43" i="13"/>
  <c r="H107" i="13"/>
  <c r="J86" i="13"/>
  <c r="V86" i="13"/>
  <c r="F33" i="13"/>
  <c r="H73" i="13"/>
  <c r="F71" i="13"/>
  <c r="W40" i="13"/>
  <c r="H75" i="13"/>
  <c r="U28" i="13"/>
  <c r="P30" i="13"/>
  <c r="T36" i="13"/>
  <c r="J43" i="13"/>
  <c r="O44" i="13"/>
  <c r="G53" i="13"/>
  <c r="J90" i="13"/>
  <c r="G49" i="13"/>
  <c r="F30" i="13"/>
  <c r="U14" i="13"/>
  <c r="O11" i="13"/>
  <c r="G114" i="13"/>
  <c r="M8" i="30"/>
  <c r="Q13" i="13"/>
  <c r="G111" i="13"/>
  <c r="Q65" i="13"/>
  <c r="G55" i="13"/>
  <c r="O72" i="13"/>
  <c r="S56" i="13"/>
  <c r="K43" i="13"/>
  <c r="R68" i="13"/>
  <c r="U12" i="13"/>
  <c r="R71" i="13"/>
  <c r="W48" i="13"/>
  <c r="S97" i="13"/>
  <c r="S31" i="13"/>
  <c r="V67" i="13"/>
  <c r="J55" i="13"/>
  <c r="Q38" i="13"/>
  <c r="J38" i="13"/>
  <c r="H23" i="13"/>
  <c r="S94" i="13"/>
  <c r="T81" i="13"/>
  <c r="G46" i="13"/>
  <c r="K51" i="13"/>
  <c r="K89" i="13"/>
  <c r="E28" i="13"/>
  <c r="P90" i="13"/>
  <c r="J34" i="13"/>
  <c r="R69" i="13"/>
  <c r="O20" i="13"/>
  <c r="N95" i="13"/>
  <c r="G65" i="13"/>
  <c r="L77" i="13"/>
  <c r="J18" i="13"/>
  <c r="F81" i="13"/>
  <c r="R86" i="13"/>
  <c r="M20" i="13"/>
  <c r="V72" i="13"/>
  <c r="E59" i="13"/>
  <c r="G17" i="13"/>
  <c r="P9" i="30"/>
  <c r="F41" i="13"/>
  <c r="J61" i="13"/>
  <c r="N25" i="13"/>
  <c r="R75" i="13"/>
  <c r="K114" i="13"/>
  <c r="F22" i="13"/>
  <c r="S24" i="13"/>
  <c r="V79" i="13"/>
  <c r="F96" i="13"/>
  <c r="R91" i="13"/>
  <c r="J72" i="13"/>
  <c r="O46" i="13"/>
  <c r="J83" i="13"/>
  <c r="U40" i="13"/>
  <c r="E53" i="13"/>
  <c r="E80" i="13"/>
  <c r="V39" i="13"/>
  <c r="G73" i="13"/>
  <c r="P55" i="13"/>
  <c r="Q18" i="13"/>
  <c r="P24" i="13"/>
  <c r="T24" i="13"/>
  <c r="S42" i="13"/>
  <c r="X63" i="13"/>
  <c r="R52" i="13"/>
  <c r="E83" i="13"/>
  <c r="S35" i="13"/>
  <c r="V92" i="13"/>
  <c r="R27" i="13"/>
  <c r="U66" i="13"/>
  <c r="N14" i="13"/>
  <c r="Q56" i="13"/>
  <c r="H33" i="13"/>
  <c r="K16" i="13"/>
  <c r="H58" i="13"/>
  <c r="O55" i="13"/>
  <c r="W32" i="13"/>
  <c r="M24" i="13"/>
  <c r="Q15" i="13"/>
  <c r="P69" i="13"/>
  <c r="T44" i="13"/>
  <c r="G83" i="13"/>
  <c r="N52" i="13"/>
  <c r="P51" i="13"/>
  <c r="H108" i="13"/>
  <c r="X27" i="13"/>
  <c r="G112" i="13"/>
  <c r="I73" i="13"/>
  <c r="V57" i="13"/>
  <c r="I18" i="13"/>
  <c r="V31" i="13"/>
  <c r="R74" i="13"/>
  <c r="V43" i="13"/>
  <c r="R40" i="13"/>
  <c r="X55" i="13"/>
  <c r="Q69" i="13"/>
  <c r="F68" i="13"/>
  <c r="T88" i="13"/>
  <c r="L66" i="13"/>
  <c r="S87" i="13"/>
  <c r="I54" i="13"/>
  <c r="W39" i="13"/>
  <c r="N91" i="13"/>
  <c r="J110" i="13"/>
  <c r="L84" i="13"/>
  <c r="I45" i="13"/>
  <c r="W75" i="13"/>
  <c r="F82" i="13"/>
  <c r="F65" i="13"/>
  <c r="O88" i="13"/>
  <c r="I37" i="13"/>
  <c r="F89" i="13"/>
  <c r="F73" i="13"/>
  <c r="F47" i="13"/>
  <c r="M21" i="13"/>
  <c r="V49" i="13"/>
  <c r="E41" i="13"/>
  <c r="R62" i="13"/>
  <c r="K65" i="13"/>
  <c r="I107" i="13"/>
  <c r="V59" i="13"/>
  <c r="H56" i="13"/>
  <c r="P59" i="13"/>
  <c r="L43" i="13"/>
  <c r="O24" i="13"/>
  <c r="O87" i="13"/>
  <c r="H106" i="13"/>
  <c r="H72" i="13"/>
  <c r="M36" i="13"/>
  <c r="U86" i="13"/>
  <c r="F12" i="13"/>
  <c r="L108" i="13"/>
  <c r="Q34" i="13"/>
  <c r="Q33" i="13"/>
  <c r="U81" i="13"/>
  <c r="J111" i="13"/>
  <c r="W57" i="13"/>
  <c r="L76" i="13"/>
  <c r="V46" i="13"/>
  <c r="S55" i="13"/>
  <c r="P44" i="13"/>
  <c r="N88" i="13"/>
  <c r="T47" i="13"/>
  <c r="R66" i="13"/>
  <c r="W54" i="13"/>
  <c r="T90" i="13"/>
  <c r="E20" i="13"/>
  <c r="W36" i="13"/>
  <c r="X69" i="13"/>
  <c r="W87" i="13"/>
  <c r="J27" i="13"/>
  <c r="U79" i="13"/>
  <c r="J64" i="13"/>
  <c r="E31" i="13"/>
  <c r="O90" i="13"/>
  <c r="N70" i="13"/>
  <c r="J22" i="13"/>
  <c r="J36" i="13"/>
  <c r="E79" i="13"/>
  <c r="W50" i="13"/>
  <c r="W20" i="13"/>
  <c r="I30" i="13"/>
  <c r="W38" i="13"/>
  <c r="G57" i="13"/>
  <c r="V23" i="13"/>
  <c r="O12" i="13"/>
  <c r="W27" i="13"/>
  <c r="I55" i="13"/>
  <c r="W80" i="13"/>
  <c r="V40" i="13"/>
  <c r="J114" i="13"/>
  <c r="O39" i="13"/>
  <c r="X57" i="13"/>
  <c r="V68" i="13"/>
  <c r="I52" i="13"/>
  <c r="N47" i="13"/>
  <c r="H15" i="13"/>
  <c r="J76" i="13"/>
  <c r="G113" i="13"/>
  <c r="F56" i="13"/>
  <c r="T46" i="13"/>
  <c r="R41" i="13"/>
  <c r="S82" i="13"/>
  <c r="H82" i="13"/>
  <c r="O75" i="13"/>
  <c r="P92" i="13"/>
  <c r="X47" i="13"/>
  <c r="T73" i="13"/>
  <c r="U39" i="13"/>
  <c r="Q8" i="30"/>
  <c r="G90" i="13"/>
  <c r="P39" i="13"/>
  <c r="R10" i="30"/>
  <c r="P21" i="13"/>
  <c r="R21" i="13"/>
  <c r="U58" i="13"/>
  <c r="K34" i="13"/>
  <c r="J15" i="13"/>
  <c r="U76" i="13"/>
  <c r="I57" i="13"/>
  <c r="I109" i="13"/>
  <c r="E78" i="13"/>
  <c r="M68" i="13"/>
  <c r="U88" i="13"/>
  <c r="R34" i="13"/>
  <c r="Q97" i="13"/>
  <c r="W43" i="13"/>
  <c r="I23" i="13"/>
  <c r="T31" i="13"/>
  <c r="L58" i="13"/>
  <c r="E33" i="13"/>
  <c r="J65" i="13"/>
  <c r="E24" i="13"/>
  <c r="R49" i="13"/>
  <c r="L56" i="13"/>
  <c r="O51" i="13"/>
  <c r="J24" i="13"/>
  <c r="T16" i="13"/>
  <c r="E66" i="13"/>
  <c r="U91" i="13"/>
  <c r="Q28" i="13"/>
  <c r="I21" i="13"/>
  <c r="E49" i="13"/>
  <c r="W52" i="13"/>
  <c r="L78" i="13"/>
  <c r="E43" i="13"/>
  <c r="H36" i="13"/>
  <c r="L36" i="13"/>
  <c r="F27" i="13"/>
  <c r="M42" i="13"/>
  <c r="U96" i="13"/>
  <c r="S38" i="13"/>
  <c r="P64" i="13"/>
  <c r="H92" i="13"/>
  <c r="X76" i="13"/>
  <c r="G28" i="13"/>
  <c r="R36" i="13"/>
  <c r="S67" i="13"/>
  <c r="S39" i="13"/>
  <c r="L60" i="13"/>
  <c r="V22" i="13"/>
  <c r="N79" i="13"/>
  <c r="X88" i="13"/>
  <c r="X72" i="13"/>
  <c r="G34" i="13"/>
  <c r="N97" i="13"/>
  <c r="M51" i="13"/>
  <c r="X50" i="13"/>
  <c r="F87" i="13"/>
  <c r="R93" i="13"/>
  <c r="J82" i="13"/>
  <c r="S48" i="13"/>
  <c r="Q62" i="13"/>
  <c r="T71" i="13"/>
  <c r="O70" i="13"/>
  <c r="S20" i="13"/>
  <c r="U29" i="13"/>
  <c r="V13" i="13"/>
  <c r="X30" i="13"/>
  <c r="L61" i="13"/>
  <c r="Q12" i="13"/>
  <c r="X19" i="13"/>
  <c r="X62" i="13"/>
  <c r="W59" i="13"/>
  <c r="E112" i="13"/>
  <c r="S95" i="13"/>
  <c r="M75" i="13"/>
  <c r="J49" i="13"/>
  <c r="P50" i="13"/>
  <c r="S86" i="13"/>
  <c r="K14" i="13"/>
  <c r="V26" i="13"/>
  <c r="I82" i="13"/>
  <c r="F15" i="13"/>
  <c r="M83" i="13"/>
  <c r="O37" i="13"/>
  <c r="T82" i="13"/>
  <c r="X91" i="13"/>
  <c r="S32" i="13"/>
  <c r="P86" i="13"/>
  <c r="V91" i="13"/>
  <c r="X36" i="13"/>
  <c r="V80" i="13"/>
  <c r="E74" i="13"/>
  <c r="P74" i="13"/>
  <c r="M80" i="13"/>
  <c r="X83" i="13"/>
  <c r="R19" i="13"/>
  <c r="M86" i="13"/>
  <c r="V69" i="13"/>
  <c r="L16" i="13"/>
  <c r="W77" i="13"/>
  <c r="S46" i="13"/>
  <c r="F32" i="13"/>
  <c r="L75" i="13"/>
  <c r="U31" i="13"/>
  <c r="S40" i="13"/>
  <c r="L69" i="13"/>
  <c r="R60" i="13"/>
  <c r="T77" i="13"/>
  <c r="S68" i="13"/>
  <c r="H48" i="13"/>
  <c r="N67" i="13"/>
  <c r="V51" i="13"/>
  <c r="V61" i="13"/>
  <c r="P28" i="13"/>
  <c r="H96" i="13"/>
  <c r="V17" i="13"/>
  <c r="I53" i="13"/>
  <c r="Q20" i="13"/>
  <c r="N28" i="13"/>
  <c r="R76" i="13"/>
  <c r="I68" i="13"/>
  <c r="Q57" i="13"/>
  <c r="L96" i="13"/>
  <c r="E38" i="13"/>
  <c r="S28" i="13"/>
  <c r="T35" i="13"/>
  <c r="E96" i="13"/>
  <c r="W92" i="13"/>
  <c r="O52" i="13"/>
  <c r="V47" i="13"/>
  <c r="G50" i="13"/>
  <c r="G32" i="13"/>
  <c r="G66" i="13"/>
  <c r="L67" i="13"/>
  <c r="G14" i="13"/>
  <c r="J79" i="13"/>
  <c r="S33" i="13"/>
  <c r="K38" i="13"/>
  <c r="H46" i="13"/>
  <c r="S74" i="13"/>
  <c r="X67" i="13"/>
  <c r="O17" i="13"/>
  <c r="E106" i="13"/>
  <c r="O77" i="13"/>
  <c r="L57" i="13"/>
  <c r="N90" i="13"/>
  <c r="R44" i="13"/>
  <c r="J46" i="13"/>
  <c r="F16" i="13"/>
  <c r="I91" i="13"/>
  <c r="E107" i="13"/>
  <c r="V54" i="13"/>
  <c r="G33" i="13"/>
  <c r="H89" i="13"/>
  <c r="X75" i="13"/>
  <c r="J28" i="13"/>
  <c r="N66" i="13"/>
  <c r="K36" i="13"/>
  <c r="J87" i="13"/>
  <c r="O78" i="13"/>
  <c r="E19" i="13"/>
  <c r="S25" i="13"/>
  <c r="R80" i="13"/>
  <c r="S34" i="13"/>
  <c r="E27" i="13"/>
  <c r="M92" i="13"/>
  <c r="F66" i="13"/>
  <c r="H47" i="13"/>
  <c r="W64" i="13"/>
  <c r="F64" i="13"/>
  <c r="X74" i="13"/>
  <c r="R57" i="13"/>
  <c r="Q36" i="13"/>
  <c r="L97" i="13"/>
  <c r="S13" i="13"/>
  <c r="F63" i="13"/>
  <c r="S69" i="13"/>
  <c r="E63" i="13"/>
  <c r="P37" i="13"/>
  <c r="O62" i="13"/>
  <c r="V29" i="13"/>
  <c r="L42" i="13"/>
  <c r="F31" i="13"/>
  <c r="T20" i="13"/>
  <c r="X23" i="13"/>
  <c r="R61" i="13"/>
  <c r="O54" i="13"/>
  <c r="X38" i="13"/>
  <c r="K58" i="13"/>
  <c r="K28" i="13"/>
  <c r="H43" i="13"/>
  <c r="Q37" i="13"/>
  <c r="O35" i="13"/>
  <c r="H76" i="13"/>
  <c r="H64" i="13"/>
  <c r="R90" i="13"/>
  <c r="E57" i="13"/>
  <c r="I87" i="13"/>
  <c r="E77" i="13"/>
  <c r="Q68" i="13"/>
  <c r="K80" i="13"/>
  <c r="F40" i="13"/>
  <c r="W86" i="13"/>
  <c r="Q67" i="13"/>
  <c r="R88" i="13"/>
  <c r="S22" i="13"/>
  <c r="J92" i="13"/>
  <c r="I74" i="13"/>
  <c r="P26" i="13"/>
  <c r="F23" i="13"/>
  <c r="M87" i="13"/>
  <c r="R23" i="13"/>
  <c r="F91" i="13"/>
  <c r="O25" i="13"/>
  <c r="H42" i="13"/>
  <c r="F54" i="13"/>
  <c r="H45" i="13"/>
  <c r="X93" i="13"/>
  <c r="P67" i="13"/>
  <c r="H113" i="13"/>
  <c r="E70" i="13"/>
  <c r="J74" i="13"/>
  <c r="F34" i="13"/>
  <c r="I26" i="13"/>
  <c r="U78" i="13"/>
  <c r="R87" i="13"/>
  <c r="L44" i="13"/>
  <c r="R77" i="13"/>
  <c r="V52" i="13"/>
  <c r="T43" i="13"/>
  <c r="F35" i="13"/>
  <c r="O23" i="13"/>
  <c r="E40" i="13"/>
  <c r="E35" i="13"/>
  <c r="J66" i="13"/>
  <c r="N54" i="13"/>
  <c r="N76" i="13"/>
  <c r="T58" i="13"/>
  <c r="I15" i="13"/>
  <c r="P33" i="13"/>
  <c r="P57" i="13"/>
  <c r="F74" i="13"/>
  <c r="U65" i="13"/>
  <c r="K9" i="30"/>
  <c r="F90" i="13"/>
  <c r="O47" i="13"/>
  <c r="L18" i="13"/>
  <c r="T66" i="13"/>
  <c r="S54" i="13"/>
  <c r="G58" i="13"/>
  <c r="I72" i="13"/>
  <c r="J78" i="13"/>
  <c r="L39" i="13"/>
  <c r="F93" i="13"/>
  <c r="H77" i="13"/>
  <c r="G45" i="13"/>
  <c r="M72" i="13"/>
  <c r="O67" i="13"/>
  <c r="X73" i="13"/>
  <c r="U52" i="13"/>
  <c r="H57" i="13"/>
  <c r="U46" i="13"/>
  <c r="I77" i="13"/>
  <c r="U34" i="13"/>
  <c r="H50" i="13"/>
  <c r="W25" i="13"/>
  <c r="V95" i="13"/>
  <c r="V87" i="13"/>
  <c r="E92" i="13"/>
  <c r="X31" i="13"/>
  <c r="T32" i="13"/>
  <c r="L52" i="13"/>
  <c r="J75" i="13"/>
  <c r="E58" i="13"/>
  <c r="G42" i="13"/>
  <c r="J112" i="13"/>
  <c r="F45" i="13"/>
  <c r="G92" i="13"/>
  <c r="W73" i="13"/>
  <c r="E67" i="13"/>
  <c r="J33" i="13"/>
  <c r="P10" i="30"/>
  <c r="F51" i="13"/>
  <c r="U45" i="13"/>
  <c r="H41" i="13"/>
  <c r="P95" i="13"/>
  <c r="E13" i="13"/>
  <c r="R18" i="13"/>
  <c r="R16" i="13"/>
  <c r="H65" i="13"/>
  <c r="X52" i="13"/>
  <c r="N78" i="13"/>
  <c r="O40" i="13"/>
  <c r="V27" i="13"/>
  <c r="X51" i="13"/>
  <c r="I79" i="13"/>
  <c r="K88" i="13"/>
  <c r="I34" i="13"/>
  <c r="X79" i="13"/>
  <c r="G63" i="13"/>
  <c r="P49" i="13"/>
  <c r="H27" i="13"/>
  <c r="F67" i="13"/>
  <c r="E25" i="13"/>
  <c r="V34" i="13"/>
  <c r="X25" i="13"/>
  <c r="T28" i="13"/>
  <c r="U69" i="13"/>
  <c r="S73" i="13"/>
  <c r="J40" i="13"/>
  <c r="F55" i="13"/>
  <c r="L111" i="13"/>
  <c r="K60" i="13"/>
  <c r="E109" i="13"/>
  <c r="G95" i="13"/>
  <c r="T72" i="13"/>
  <c r="K22" i="13"/>
  <c r="E76" i="13"/>
  <c r="M29" i="13"/>
  <c r="S8" i="13"/>
  <c r="O76" i="13"/>
  <c r="M34" i="13"/>
  <c r="L91" i="13"/>
  <c r="T83" i="13"/>
  <c r="N13" i="13"/>
  <c r="V97" i="13"/>
  <c r="H13" i="13"/>
  <c r="V20" i="13"/>
  <c r="G106" i="13"/>
  <c r="S75" i="13"/>
  <c r="L24" i="13"/>
  <c r="E26" i="13"/>
  <c r="E10" i="30"/>
  <c r="P84" i="13"/>
  <c r="U25" i="13"/>
  <c r="Q53" i="13"/>
  <c r="W79" i="13"/>
  <c r="N92" i="13"/>
  <c r="L86" i="13"/>
  <c r="M94" i="13"/>
  <c r="X39" i="13"/>
  <c r="X87" i="13"/>
  <c r="M26" i="13"/>
  <c r="R15" i="13"/>
  <c r="V66" i="13"/>
  <c r="E95" i="13"/>
  <c r="G78" i="13"/>
  <c r="N63" i="13"/>
  <c r="P91" i="13"/>
  <c r="R81" i="13"/>
  <c r="M18" i="13"/>
  <c r="L90" i="13"/>
  <c r="M41" i="13"/>
  <c r="V21" i="13"/>
  <c r="L32" i="13"/>
  <c r="G13" i="13"/>
  <c r="Q21" i="13"/>
  <c r="R55" i="13"/>
  <c r="N46" i="13"/>
  <c r="L89" i="13"/>
  <c r="P12" i="13"/>
  <c r="T60" i="13"/>
  <c r="I38" i="13"/>
  <c r="I62" i="13"/>
  <c r="T64" i="13"/>
  <c r="S52" i="13"/>
  <c r="L35" i="13"/>
  <c r="P76" i="13"/>
  <c r="W23" i="13"/>
  <c r="I39" i="13"/>
  <c r="N43" i="13"/>
  <c r="U93" i="13"/>
  <c r="X43" i="13"/>
  <c r="Q91" i="13"/>
  <c r="M50" i="13"/>
  <c r="V11" i="13"/>
  <c r="K97" i="13"/>
  <c r="M23" i="13"/>
  <c r="M61" i="13"/>
  <c r="M39" i="13"/>
  <c r="L33" i="13"/>
  <c r="U56" i="13"/>
  <c r="V76" i="13"/>
  <c r="G35" i="13"/>
  <c r="G38" i="13"/>
  <c r="H84" i="13"/>
  <c r="F92" i="13"/>
  <c r="Q78" i="13"/>
  <c r="G74" i="13"/>
  <c r="N65" i="13"/>
  <c r="J54" i="13"/>
  <c r="U67" i="13"/>
  <c r="J45" i="13"/>
  <c r="E30" i="13"/>
  <c r="T74" i="13"/>
  <c r="K44" i="13"/>
  <c r="H54" i="13"/>
  <c r="E86" i="13"/>
  <c r="E69" i="13"/>
  <c r="S36" i="13"/>
  <c r="K92" i="13"/>
  <c r="F107" i="13"/>
  <c r="O64" i="13"/>
  <c r="W61" i="13"/>
  <c r="O57" i="13"/>
  <c r="E44" i="13"/>
  <c r="V32" i="13"/>
  <c r="R63" i="13"/>
  <c r="O45" i="13"/>
  <c r="J68" i="13"/>
  <c r="L53" i="13"/>
  <c r="T39" i="13"/>
  <c r="L79" i="13"/>
  <c r="V58" i="13"/>
  <c r="S41" i="13"/>
  <c r="E87" i="13"/>
  <c r="L81" i="13"/>
  <c r="S92" i="13"/>
  <c r="K66" i="13"/>
  <c r="H12" i="13"/>
  <c r="X16" i="13"/>
  <c r="H44" i="13"/>
  <c r="H79" i="13"/>
  <c r="H61" i="13"/>
  <c r="G9" i="30"/>
  <c r="R65" i="13"/>
  <c r="M52" i="13"/>
  <c r="V75" i="13"/>
  <c r="O27" i="13"/>
  <c r="V15" i="13"/>
  <c r="P16" i="13"/>
  <c r="N16" i="13"/>
  <c r="T17" i="13"/>
  <c r="N84" i="13"/>
  <c r="W46" i="13"/>
  <c r="K41" i="13"/>
  <c r="H66" i="13"/>
  <c r="V89" i="13"/>
  <c r="F83" i="13"/>
  <c r="I44" i="13"/>
  <c r="P78" i="13"/>
  <c r="N31" i="13"/>
  <c r="K57" i="13"/>
  <c r="M74" i="13"/>
  <c r="S83" i="13"/>
  <c r="P89" i="13"/>
  <c r="V24" i="13"/>
  <c r="T13" i="13"/>
  <c r="O36" i="13"/>
  <c r="S89" i="13"/>
  <c r="Q27" i="13"/>
  <c r="T54" i="13"/>
  <c r="T22" i="13"/>
  <c r="H90" i="13"/>
  <c r="K24" i="13"/>
  <c r="E110" i="13"/>
  <c r="I60" i="13"/>
  <c r="Q77" i="13"/>
  <c r="S58" i="13"/>
  <c r="J39" i="13"/>
  <c r="T48" i="13"/>
  <c r="I51" i="13"/>
  <c r="O58" i="13"/>
  <c r="K73" i="13"/>
  <c r="L74" i="13"/>
  <c r="R54" i="13"/>
  <c r="O95" i="13"/>
  <c r="P45" i="13"/>
  <c r="L68" i="13"/>
  <c r="J51" i="13"/>
  <c r="X28" i="13"/>
  <c r="J47" i="13"/>
  <c r="U60" i="13"/>
  <c r="R35" i="13"/>
  <c r="R28" i="13"/>
  <c r="O89" i="13"/>
  <c r="G64" i="13"/>
  <c r="G67" i="13"/>
  <c r="F17" i="13"/>
  <c r="I58" i="13"/>
  <c r="U24" i="13"/>
  <c r="U44" i="13"/>
  <c r="F78" i="13"/>
  <c r="J57" i="13"/>
  <c r="T92" i="13"/>
  <c r="H81" i="13"/>
  <c r="E65" i="13"/>
  <c r="H88" i="13"/>
  <c r="P23" i="13"/>
  <c r="H35" i="13"/>
  <c r="O73" i="13"/>
  <c r="O79" i="13"/>
  <c r="I105" i="13"/>
  <c r="N38" i="13"/>
  <c r="K47" i="13"/>
  <c r="I50" i="13"/>
  <c r="H29" i="13"/>
  <c r="J14" i="13"/>
  <c r="I25" i="13"/>
  <c r="E61" i="13"/>
  <c r="S90" i="13"/>
  <c r="M44" i="13"/>
  <c r="M90" i="13"/>
  <c r="T27" i="13"/>
  <c r="G93" i="13"/>
  <c r="I111" i="13"/>
  <c r="E23" i="13"/>
  <c r="Q58" i="13"/>
  <c r="E94" i="13"/>
  <c r="I75" i="13"/>
  <c r="O74" i="13"/>
  <c r="X17" i="13"/>
  <c r="H95" i="13"/>
  <c r="N55" i="13"/>
  <c r="S23" i="13"/>
  <c r="J88" i="13"/>
  <c r="I19" i="13"/>
  <c r="S66" i="13"/>
  <c r="W66" i="13"/>
  <c r="Q44" i="13"/>
  <c r="P31" i="13"/>
  <c r="E32" i="13"/>
  <c r="P80" i="13"/>
  <c r="I95" i="13"/>
  <c r="T14" i="13"/>
  <c r="T33" i="13"/>
  <c r="W93" i="13"/>
  <c r="E68" i="13"/>
  <c r="V38" i="13"/>
  <c r="O85" i="13"/>
  <c r="K86" i="13"/>
  <c r="U57" i="13"/>
  <c r="X82" i="13"/>
  <c r="N17" i="13"/>
  <c r="R64" i="13"/>
  <c r="U8" i="13"/>
  <c r="F76" i="13"/>
  <c r="L37" i="13"/>
  <c r="L20" i="13"/>
  <c r="X89" i="13"/>
  <c r="E89" i="13"/>
  <c r="Q32" i="13"/>
  <c r="H67" i="13"/>
  <c r="N23" i="13"/>
  <c r="W74" i="13"/>
  <c r="K91" i="13"/>
  <c r="H19" i="13"/>
  <c r="M56" i="13"/>
  <c r="V55" i="13"/>
  <c r="U74" i="13"/>
  <c r="H37" i="13"/>
  <c r="G79" i="13"/>
  <c r="X11" i="13"/>
  <c r="P17" i="13"/>
  <c r="M54" i="13"/>
  <c r="G54" i="13"/>
  <c r="E54" i="13"/>
  <c r="H51" i="13"/>
  <c r="N35" i="13"/>
  <c r="T79" i="13"/>
  <c r="F48" i="13"/>
  <c r="K21" i="13"/>
  <c r="L45" i="13"/>
  <c r="R33" i="13"/>
  <c r="M35" i="13"/>
  <c r="M40" i="13"/>
  <c r="R79" i="13"/>
  <c r="J21" i="13"/>
  <c r="O18" i="13"/>
  <c r="L47" i="13"/>
  <c r="F29" i="13"/>
  <c r="N64" i="13"/>
  <c r="K68" i="13"/>
  <c r="G52" i="13"/>
  <c r="F44" i="13"/>
  <c r="G108" i="13"/>
  <c r="K87" i="13"/>
  <c r="Q35" i="13"/>
  <c r="K64" i="13"/>
  <c r="O34" i="13"/>
  <c r="T37" i="13"/>
  <c r="V77" i="13"/>
  <c r="W34" i="13"/>
  <c r="P38" i="13"/>
  <c r="L87" i="13"/>
  <c r="W82" i="13"/>
  <c r="F52" i="13"/>
  <c r="T51" i="13"/>
  <c r="X66" i="13"/>
  <c r="X34" i="13"/>
  <c r="W62" i="13"/>
  <c r="M81" i="13"/>
  <c r="I67" i="13"/>
  <c r="W31" i="13"/>
  <c r="Q74" i="13"/>
  <c r="V88" i="13"/>
  <c r="O33" i="13"/>
  <c r="N36" i="13"/>
  <c r="U94" i="13"/>
  <c r="M16" i="13"/>
  <c r="G44" i="13"/>
  <c r="G69" i="13"/>
  <c r="W78" i="13"/>
  <c r="H105" i="13"/>
  <c r="Q23" i="13"/>
  <c r="E62" i="13"/>
  <c r="K74" i="13"/>
  <c r="E88" i="13"/>
  <c r="Q51" i="13"/>
  <c r="R24" i="13"/>
  <c r="U33" i="13"/>
  <c r="H69" i="13"/>
  <c r="W24" i="13"/>
  <c r="S19" i="13"/>
  <c r="F38" i="13"/>
  <c r="P70" i="13"/>
  <c r="U72" i="13"/>
  <c r="G82" i="13"/>
  <c r="R78" i="13"/>
  <c r="Q40" i="13"/>
  <c r="E42" i="13"/>
  <c r="S60" i="13"/>
  <c r="H109" i="13"/>
  <c r="H91" i="13"/>
  <c r="H17" i="13"/>
  <c r="P87" i="13"/>
  <c r="J44" i="13"/>
  <c r="L92" i="13"/>
  <c r="G29" i="13"/>
  <c r="W18" i="13"/>
  <c r="H83" i="13"/>
  <c r="Q54" i="13"/>
  <c r="R56" i="13"/>
  <c r="I66" i="13"/>
  <c r="Q90" i="13"/>
  <c r="T91" i="13"/>
  <c r="M27" i="13"/>
  <c r="P79" i="13"/>
  <c r="N87" i="13"/>
  <c r="F111" i="13"/>
  <c r="U18" i="13"/>
  <c r="I114" i="13"/>
  <c r="P27" i="13"/>
  <c r="H39" i="13"/>
  <c r="E52" i="13"/>
  <c r="E64" i="13"/>
  <c r="N24" i="13"/>
  <c r="G89" i="13"/>
  <c r="V33" i="13"/>
  <c r="L22" i="13"/>
  <c r="G20" i="13"/>
  <c r="W51" i="13"/>
  <c r="Q88" i="13"/>
  <c r="X64" i="13"/>
  <c r="K45" i="13"/>
  <c r="K52" i="13"/>
  <c r="P22" i="13"/>
  <c r="M71" i="13"/>
  <c r="M12" i="13"/>
  <c r="U21" i="13"/>
  <c r="L14" i="13"/>
  <c r="J77" i="13"/>
  <c r="R85" i="13"/>
  <c r="N74" i="13"/>
  <c r="S63" i="13"/>
  <c r="K13" i="13"/>
  <c r="H16" i="13"/>
  <c r="W21" i="13"/>
  <c r="M95" i="13"/>
  <c r="T57" i="13"/>
  <c r="H28" i="13"/>
  <c r="L27" i="13"/>
  <c r="L54" i="13"/>
  <c r="Q87" i="13"/>
  <c r="Q66" i="13"/>
  <c r="N33" i="13"/>
  <c r="H52" i="13"/>
  <c r="X46" i="13"/>
  <c r="P34" i="13"/>
  <c r="W45" i="13"/>
  <c r="G18" i="13"/>
  <c r="S44" i="13"/>
  <c r="Q63" i="13"/>
  <c r="G88" i="13"/>
  <c r="H114" i="13"/>
  <c r="G87" i="13"/>
  <c r="R20" i="13"/>
  <c r="K78" i="13"/>
  <c r="R58" i="13"/>
  <c r="I17" i="13"/>
  <c r="I35" i="13"/>
  <c r="I33" i="13"/>
  <c r="T23" i="13"/>
  <c r="K17" i="13"/>
  <c r="I88" i="13"/>
  <c r="M32" i="13"/>
  <c r="W44" i="13"/>
  <c r="Q86" i="13"/>
  <c r="G97" i="13"/>
  <c r="E51" i="13"/>
  <c r="E18" i="13"/>
  <c r="H55" i="13"/>
  <c r="Q83" i="13"/>
  <c r="P18" i="13"/>
  <c r="M28" i="13"/>
  <c r="M77" i="13"/>
  <c r="O66" i="13"/>
  <c r="S43" i="13"/>
  <c r="W88" i="13"/>
  <c r="L23" i="13"/>
  <c r="K81" i="13"/>
  <c r="J37" i="13"/>
  <c r="T87" i="13"/>
  <c r="X54" i="13"/>
  <c r="L34" i="13"/>
  <c r="P20" i="13"/>
  <c r="N27" i="13"/>
  <c r="U27" i="13"/>
  <c r="K79" i="13"/>
  <c r="T86" i="13"/>
  <c r="H34" i="13"/>
  <c r="M33" i="13"/>
  <c r="H110" i="13"/>
  <c r="W16" i="13"/>
  <c r="M78" i="13"/>
  <c r="W67" i="13"/>
  <c r="J23" i="13"/>
  <c r="F49" i="13"/>
  <c r="F62" i="13"/>
  <c r="W58" i="13"/>
  <c r="I78" i="13"/>
  <c r="W95" i="13"/>
  <c r="J95" i="13"/>
  <c r="W35" i="13"/>
  <c r="S17" i="13"/>
  <c r="S57" i="13"/>
  <c r="M57" i="13"/>
  <c r="F97" i="13"/>
  <c r="O43" i="13"/>
  <c r="U48" i="13"/>
  <c r="U36" i="13"/>
  <c r="G24" i="13"/>
  <c r="O38" i="13"/>
  <c r="F69" i="13"/>
  <c r="J35" i="13"/>
  <c r="G59" i="13"/>
  <c r="F21" i="13"/>
  <c r="L38" i="13"/>
  <c r="V37" i="13"/>
  <c r="K15" i="13"/>
  <c r="X58" i="13"/>
  <c r="L31" i="13"/>
  <c r="K42" i="13"/>
  <c r="K110" i="13"/>
  <c r="Q52" i="13"/>
  <c r="K95" i="13"/>
  <c r="K76" i="13"/>
  <c r="H78" i="13"/>
  <c r="M43" i="13"/>
  <c r="P36" i="13"/>
  <c r="X80" i="13"/>
  <c r="O19" i="13"/>
  <c r="M8" i="13"/>
  <c r="X95" i="13"/>
  <c r="Q92" i="13"/>
  <c r="N48" i="13"/>
  <c r="Q79" i="13"/>
  <c r="I47" i="13"/>
  <c r="S51" i="13"/>
  <c r="R22" i="13"/>
  <c r="M96" i="13"/>
  <c r="E37" i="13"/>
  <c r="X26" i="13"/>
  <c r="N51" i="13"/>
  <c r="V74" i="13"/>
  <c r="F58" i="13"/>
  <c r="N61" i="13"/>
  <c r="P54" i="13"/>
  <c r="J73" i="13"/>
  <c r="U23" i="13"/>
  <c r="Q55" i="13"/>
  <c r="J12" i="13"/>
  <c r="Q39" i="13"/>
  <c r="E22" i="13"/>
  <c r="W8" i="13"/>
  <c r="K27" i="13"/>
  <c r="T67" i="13"/>
  <c r="M37" i="13"/>
  <c r="V90" i="13"/>
  <c r="R47" i="13"/>
  <c r="S27" i="13"/>
  <c r="U77" i="13"/>
  <c r="R14" i="13"/>
  <c r="N59" i="13"/>
  <c r="P62" i="13"/>
  <c r="J29" i="13"/>
  <c r="I110" i="13"/>
  <c r="P15" i="13"/>
  <c r="W28" i="13"/>
  <c r="X21" i="13"/>
  <c r="H32" i="13"/>
  <c r="M66" i="13"/>
  <c r="U53" i="13"/>
  <c r="L51" i="13"/>
  <c r="Q60" i="13"/>
  <c r="I69" i="13"/>
  <c r="L106" i="13"/>
  <c r="K72" i="13"/>
  <c r="L17" i="13"/>
  <c r="S50" i="13"/>
  <c r="I56" i="13"/>
  <c r="L46" i="13"/>
  <c r="I40" i="13"/>
  <c r="K54" i="13"/>
  <c r="U92" i="13"/>
  <c r="W63" i="13"/>
  <c r="T40" i="13"/>
  <c r="E21" i="13"/>
  <c r="P88" i="13"/>
  <c r="M67" i="13"/>
  <c r="I28" i="13"/>
  <c r="E73" i="13"/>
  <c r="F79" i="13"/>
  <c r="X20" i="13"/>
  <c r="F24" i="13"/>
  <c r="V36" i="13"/>
  <c r="U19" i="13"/>
  <c r="J85" i="13"/>
  <c r="E17" i="13"/>
  <c r="V45" i="13"/>
  <c r="F88" i="13"/>
  <c r="R31" i="13"/>
  <c r="G61" i="13"/>
  <c r="H24" i="13"/>
  <c r="U87" i="13"/>
  <c r="E45" i="13"/>
  <c r="E12" i="13"/>
  <c r="R67" i="13"/>
  <c r="J56" i="13"/>
  <c r="I92" i="13"/>
  <c r="V28" i="13"/>
  <c r="K40" i="13"/>
  <c r="H68" i="13"/>
  <c r="Q17" i="13"/>
  <c r="I27" i="13"/>
  <c r="G76" i="13"/>
  <c r="E82" i="13"/>
  <c r="U54" i="13"/>
  <c r="O61" i="13"/>
  <c r="H21" i="13"/>
  <c r="Q24" i="13"/>
  <c r="G37" i="13"/>
  <c r="I97" i="13"/>
  <c r="X90" i="13"/>
  <c r="L112" i="13"/>
  <c r="K113" i="13"/>
  <c r="V73" i="13"/>
  <c r="T41" i="13"/>
  <c r="S91" i="13"/>
  <c r="G31" i="13"/>
  <c r="J11" i="13"/>
  <c r="J58" i="13"/>
  <c r="X45" i="13"/>
  <c r="G109" i="13"/>
  <c r="M45" i="13"/>
  <c r="G36" i="13"/>
  <c r="V78" i="13"/>
  <c r="M49" i="13"/>
  <c r="U47" i="13"/>
  <c r="S61" i="13"/>
  <c r="W60" i="13"/>
  <c r="P66" i="13"/>
  <c r="X61" i="13"/>
  <c r="I93" i="13"/>
  <c r="S21" i="13"/>
  <c r="K111" i="13"/>
  <c r="T34" i="13"/>
  <c r="J67" i="13"/>
  <c r="Q46" i="13"/>
  <c r="I24" i="13"/>
  <c r="M31" i="13"/>
  <c r="U20" i="13"/>
  <c r="N45" i="13"/>
  <c r="G51" i="13"/>
  <c r="G43" i="13"/>
  <c r="P35" i="13"/>
  <c r="K35" i="13"/>
  <c r="X33" i="13"/>
  <c r="W89" i="13"/>
  <c r="BL19" i="13" l="1"/>
  <c r="BD52" i="13"/>
  <c r="AZ37" i="13"/>
  <c r="BL17" i="13"/>
  <c r="BP24" i="13"/>
  <c r="BI36" i="13"/>
  <c r="BJ24" i="13"/>
  <c r="BI87" i="13"/>
  <c r="BA69" i="13"/>
  <c r="BD45" i="13"/>
  <c r="BA21" i="13"/>
  <c r="BA17" i="13"/>
  <c r="BN33" i="13"/>
  <c r="BP89" i="13"/>
  <c r="BH61" i="13"/>
  <c r="BP35" i="13"/>
  <c r="BK24" i="13"/>
  <c r="BF43" i="13"/>
  <c r="BN54" i="13"/>
  <c r="BA91" i="13"/>
  <c r="BJ51" i="13"/>
  <c r="AX82" i="13"/>
  <c r="AH82" i="13"/>
  <c r="BC95" i="13"/>
  <c r="AX88" i="13"/>
  <c r="AH88" i="13"/>
  <c r="AZ76" i="13"/>
  <c r="BD74" i="13"/>
  <c r="BA78" i="13"/>
  <c r="BB27" i="13"/>
  <c r="BP95" i="13"/>
  <c r="AH62" i="13"/>
  <c r="AX62" i="13"/>
  <c r="BJ88" i="13"/>
  <c r="BJ17" i="13"/>
  <c r="BL60" i="13"/>
  <c r="BJ23" i="13"/>
  <c r="BD35" i="13"/>
  <c r="BA68" i="13"/>
  <c r="BB78" i="13"/>
  <c r="BD76" i="13"/>
  <c r="BD40" i="13"/>
  <c r="AH42" i="13"/>
  <c r="AX42" i="13"/>
  <c r="BP78" i="13"/>
  <c r="BP51" i="13"/>
  <c r="BO28" i="13"/>
  <c r="BP58" i="13"/>
  <c r="AZ69" i="13"/>
  <c r="BI35" i="13"/>
  <c r="BB92" i="13"/>
  <c r="BJ40" i="13"/>
  <c r="AZ44" i="13"/>
  <c r="BD95" i="13"/>
  <c r="BC56" i="13"/>
  <c r="BK78" i="13"/>
  <c r="BF16" i="13"/>
  <c r="AZ20" i="13"/>
  <c r="BK67" i="13"/>
  <c r="AY62" i="13"/>
  <c r="BN94" i="13"/>
  <c r="AZ43" i="13"/>
  <c r="AH12" i="13"/>
  <c r="AX12" i="13"/>
  <c r="AZ82" i="13"/>
  <c r="BG36" i="13"/>
  <c r="BE22" i="13"/>
  <c r="AX45" i="13"/>
  <c r="AH45" i="13"/>
  <c r="AY87" i="13"/>
  <c r="AY49" i="13"/>
  <c r="BH33" i="13"/>
  <c r="BJ52" i="13"/>
  <c r="BN87" i="13"/>
  <c r="AY55" i="13"/>
  <c r="BF51" i="13"/>
  <c r="BN72" i="13"/>
  <c r="BO88" i="13"/>
  <c r="BC40" i="13"/>
  <c r="BG97" i="13"/>
  <c r="AZ51" i="13"/>
  <c r="BA24" i="13"/>
  <c r="BL73" i="13"/>
  <c r="AZ34" i="13"/>
  <c r="BI70" i="13"/>
  <c r="BJ74" i="13"/>
  <c r="BN69" i="13"/>
  <c r="BO33" i="13"/>
  <c r="AZ61" i="13"/>
  <c r="BM28" i="13"/>
  <c r="BC23" i="13"/>
  <c r="BP31" i="13"/>
  <c r="BG79" i="13"/>
  <c r="BK31" i="13"/>
  <c r="BO34" i="13"/>
  <c r="BO22" i="13"/>
  <c r="BP67" i="13"/>
  <c r="BB67" i="13"/>
  <c r="AH25" i="13"/>
  <c r="AX25" i="13"/>
  <c r="BE60" i="13"/>
  <c r="BG45" i="13"/>
  <c r="AY88" i="13"/>
  <c r="AY67" i="13"/>
  <c r="BL39" i="13"/>
  <c r="AY38" i="13"/>
  <c r="BF81" i="13"/>
  <c r="BA27" i="13"/>
  <c r="BL67" i="13"/>
  <c r="BN20" i="13"/>
  <c r="BO45" i="13"/>
  <c r="BI49" i="13"/>
  <c r="BK36" i="13"/>
  <c r="BF78" i="13"/>
  <c r="BP62" i="13"/>
  <c r="AZ63" i="13"/>
  <c r="AZ28" i="13"/>
  <c r="AZ89" i="13"/>
  <c r="AX17" i="13"/>
  <c r="AH17" i="13"/>
  <c r="BP16" i="13"/>
  <c r="BB34" i="13"/>
  <c r="BA92" i="13"/>
  <c r="BD42" i="13"/>
  <c r="BC85" i="13"/>
  <c r="BD88" i="13"/>
  <c r="BI64" i="13"/>
  <c r="BB79" i="13"/>
  <c r="BL38" i="13"/>
  <c r="BF31" i="13"/>
  <c r="BN19" i="13"/>
  <c r="BN96" i="13"/>
  <c r="BF33" i="13"/>
  <c r="BM51" i="13"/>
  <c r="BO27" i="13"/>
  <c r="BF42" i="13"/>
  <c r="BG24" i="13"/>
  <c r="BO36" i="13"/>
  <c r="BH40" i="13"/>
  <c r="AY27" i="13"/>
  <c r="BA34" i="13"/>
  <c r="AY52" i="13"/>
  <c r="BG78" i="13"/>
  <c r="BE36" i="13"/>
  <c r="BE31" i="13"/>
  <c r="AY24" i="13"/>
  <c r="BA36" i="13"/>
  <c r="BM86" i="13"/>
  <c r="BP82" i="13"/>
  <c r="BA65" i="13"/>
  <c r="AX43" i="13"/>
  <c r="AH43" i="13"/>
  <c r="BB24" i="13"/>
  <c r="BK16" i="13"/>
  <c r="BE78" i="13"/>
  <c r="BD79" i="13"/>
  <c r="BE87" i="13"/>
  <c r="BK18" i="13"/>
  <c r="BP52" i="13"/>
  <c r="AH64" i="13"/>
  <c r="AX64" i="13"/>
  <c r="AY79" i="13"/>
  <c r="AX13" i="13"/>
  <c r="AH13" i="13"/>
  <c r="AX49" i="13"/>
  <c r="AH49" i="13"/>
  <c r="BN27" i="13"/>
  <c r="BI38" i="13"/>
  <c r="BI95" i="13"/>
  <c r="BB21" i="13"/>
  <c r="AH73" i="13"/>
  <c r="AX73" i="13"/>
  <c r="BA41" i="13"/>
  <c r="BJ28" i="13"/>
  <c r="BG27" i="13"/>
  <c r="BP34" i="13"/>
  <c r="BN45" i="13"/>
  <c r="BN91" i="13"/>
  <c r="BJ46" i="13"/>
  <c r="BB28" i="13"/>
  <c r="AY51" i="13"/>
  <c r="AX66" i="13"/>
  <c r="AH66" i="13"/>
  <c r="BI20" i="13"/>
  <c r="BO77" i="13"/>
  <c r="BM16" i="13"/>
  <c r="AX52" i="13"/>
  <c r="AH52" i="13"/>
  <c r="BF67" i="13"/>
  <c r="BC33" i="13"/>
  <c r="BC24" i="13"/>
  <c r="BE34" i="13"/>
  <c r="BM37" i="13"/>
  <c r="AX67" i="13"/>
  <c r="AH67" i="13"/>
  <c r="BH51" i="13"/>
  <c r="BC67" i="13"/>
  <c r="BI88" i="13"/>
  <c r="BP73" i="13"/>
  <c r="BE56" i="13"/>
  <c r="BH34" i="13"/>
  <c r="AZ92" i="13"/>
  <c r="BK49" i="13"/>
  <c r="BD15" i="13"/>
  <c r="AX21" i="13"/>
  <c r="AH21" i="13"/>
  <c r="AY45" i="13"/>
  <c r="AX24" i="13"/>
  <c r="AH24" i="13"/>
  <c r="BM87" i="13"/>
  <c r="BD64" i="13"/>
  <c r="BC65" i="13"/>
  <c r="BA39" i="13"/>
  <c r="BM40" i="13"/>
  <c r="AZ42" i="13"/>
  <c r="AX33" i="13"/>
  <c r="AH33" i="13"/>
  <c r="BC37" i="13"/>
  <c r="BJ35" i="13"/>
  <c r="AH58" i="13"/>
  <c r="AX58" i="13"/>
  <c r="BE58" i="13"/>
  <c r="BM34" i="13"/>
  <c r="BP63" i="13"/>
  <c r="BC75" i="13"/>
  <c r="BM31" i="13"/>
  <c r="BD81" i="13"/>
  <c r="BD87" i="13"/>
  <c r="BE52" i="13"/>
  <c r="BB23" i="13"/>
  <c r="BO37" i="13"/>
  <c r="BN92" i="13"/>
  <c r="BM32" i="13"/>
  <c r="BP43" i="13"/>
  <c r="BE23" i="13"/>
  <c r="BJ97" i="13"/>
  <c r="BI27" i="13"/>
  <c r="BD54" i="13"/>
  <c r="AH92" i="13"/>
  <c r="AX92" i="13"/>
  <c r="BK34" i="13"/>
  <c r="BP88" i="13"/>
  <c r="AY44" i="13"/>
  <c r="BO87" i="13"/>
  <c r="BN88" i="13"/>
  <c r="AX32" i="13"/>
  <c r="AH32" i="13"/>
  <c r="BO95" i="13"/>
  <c r="BF68" i="13"/>
  <c r="BB40" i="13"/>
  <c r="BI31" i="13"/>
  <c r="BP25" i="13"/>
  <c r="AH78" i="13"/>
  <c r="AX78" i="13"/>
  <c r="BL43" i="13"/>
  <c r="BJ44" i="13"/>
  <c r="BA50" i="13"/>
  <c r="AZ52" i="13"/>
  <c r="BP66" i="13"/>
  <c r="BN34" i="13"/>
  <c r="BB57" i="13"/>
  <c r="BE38" i="13"/>
  <c r="BL66" i="13"/>
  <c r="BB77" i="13"/>
  <c r="BN76" i="13"/>
  <c r="BE46" i="13"/>
  <c r="BB19" i="13"/>
  <c r="BN46" i="13"/>
  <c r="BC15" i="13"/>
  <c r="BH66" i="13"/>
  <c r="BC88" i="13"/>
  <c r="BA57" i="13"/>
  <c r="BD34" i="13"/>
  <c r="BD68" i="13"/>
  <c r="BL23" i="13"/>
  <c r="BN52" i="13"/>
  <c r="BN58" i="13"/>
  <c r="BG55" i="13"/>
  <c r="BK21" i="13"/>
  <c r="BB56" i="13"/>
  <c r="BA95" i="13"/>
  <c r="BH67" i="13"/>
  <c r="BI21" i="13"/>
  <c r="BF77" i="13"/>
  <c r="BF72" i="13"/>
  <c r="BG64" i="13"/>
  <c r="BH74" i="13"/>
  <c r="AZ45" i="13"/>
  <c r="BI39" i="13"/>
  <c r="BL21" i="13"/>
  <c r="BB75" i="13"/>
  <c r="BA77" i="13"/>
  <c r="AZ90" i="13"/>
  <c r="BL50" i="13"/>
  <c r="AH94" i="13"/>
  <c r="AX94" i="13"/>
  <c r="AY93" i="13"/>
  <c r="BF28" i="13"/>
  <c r="BJ58" i="13"/>
  <c r="BE39" i="13"/>
  <c r="BN39" i="13"/>
  <c r="AY29" i="13"/>
  <c r="AH23" i="13"/>
  <c r="AX23" i="13"/>
  <c r="BC78" i="13"/>
  <c r="BM73" i="13"/>
  <c r="AY21" i="13"/>
  <c r="BB72" i="13"/>
  <c r="BE17" i="13"/>
  <c r="AZ93" i="13"/>
  <c r="AZ58" i="13"/>
  <c r="BI92" i="13"/>
  <c r="BI18" i="13"/>
  <c r="BM27" i="13"/>
  <c r="BL54" i="13"/>
  <c r="BH75" i="13"/>
  <c r="BE47" i="13"/>
  <c r="BF90" i="13"/>
  <c r="BM66" i="13"/>
  <c r="BA82" i="13"/>
  <c r="BN18" i="13"/>
  <c r="BF44" i="13"/>
  <c r="BE18" i="13"/>
  <c r="BL82" i="13"/>
  <c r="BD72" i="13"/>
  <c r="BL90" i="13"/>
  <c r="BH47" i="13"/>
  <c r="BK41" i="13"/>
  <c r="BJ83" i="13"/>
  <c r="AX61" i="13"/>
  <c r="AH61" i="13"/>
  <c r="AY90" i="13"/>
  <c r="BM46" i="13"/>
  <c r="BH18" i="13"/>
  <c r="BB25" i="13"/>
  <c r="AY56" i="13"/>
  <c r="BB93" i="13"/>
  <c r="BC14" i="13"/>
  <c r="BN65" i="13"/>
  <c r="BA29" i="13"/>
  <c r="AY74" i="13"/>
  <c r="BC76" i="13"/>
  <c r="BA55" i="13"/>
  <c r="BB50" i="13"/>
  <c r="BI57" i="13"/>
  <c r="BA15" i="13"/>
  <c r="BC21" i="13"/>
  <c r="BD47" i="13"/>
  <c r="BI33" i="13"/>
  <c r="BG47" i="13"/>
  <c r="AZ59" i="13"/>
  <c r="BG38" i="13"/>
  <c r="BB15" i="13"/>
  <c r="BB52" i="13"/>
  <c r="BB69" i="13"/>
  <c r="BM58" i="13"/>
  <c r="BO68" i="13"/>
  <c r="AX18" i="13"/>
  <c r="AH18" i="13"/>
  <c r="BH79" i="13"/>
  <c r="BG76" i="13"/>
  <c r="BK79" i="13"/>
  <c r="BH73" i="13"/>
  <c r="BG54" i="13"/>
  <c r="BH39" i="13"/>
  <c r="BA35" i="13"/>
  <c r="BC66" i="13"/>
  <c r="BJ60" i="13"/>
  <c r="BI23" i="13"/>
  <c r="AH35" i="13"/>
  <c r="AX35" i="13"/>
  <c r="BO40" i="13"/>
  <c r="AH51" i="13"/>
  <c r="AX51" i="13"/>
  <c r="BA88" i="13"/>
  <c r="AH40" i="13"/>
  <c r="AX40" i="13"/>
  <c r="BP80" i="13"/>
  <c r="BF40" i="13"/>
  <c r="AX65" i="13"/>
  <c r="AH65" i="13"/>
  <c r="BH23" i="13"/>
  <c r="BB55" i="13"/>
  <c r="BA81" i="13"/>
  <c r="AY35" i="13"/>
  <c r="BP27" i="13"/>
  <c r="BE51" i="13"/>
  <c r="BM92" i="13"/>
  <c r="BM43" i="13"/>
  <c r="BH12" i="13"/>
  <c r="AZ97" i="13"/>
  <c r="BC57" i="13"/>
  <c r="BO52" i="13"/>
  <c r="BO23" i="13"/>
  <c r="BF35" i="13"/>
  <c r="AY78" i="13"/>
  <c r="BK77" i="13"/>
  <c r="AZ57" i="13"/>
  <c r="BC35" i="13"/>
  <c r="BN44" i="13"/>
  <c r="BE44" i="13"/>
  <c r="BP38" i="13"/>
  <c r="BN53" i="13"/>
  <c r="BN24" i="13"/>
  <c r="BK87" i="13"/>
  <c r="BB30" i="13"/>
  <c r="BJ86" i="13"/>
  <c r="BB58" i="13"/>
  <c r="BN78" i="13"/>
  <c r="BP20" i="13"/>
  <c r="BK33" i="13"/>
  <c r="AY17" i="13"/>
  <c r="BB26" i="13"/>
  <c r="BP50" i="13"/>
  <c r="BG87" i="13"/>
  <c r="AZ67" i="13"/>
  <c r="AY34" i="13"/>
  <c r="AX79" i="13"/>
  <c r="AH79" i="13"/>
  <c r="BF66" i="13"/>
  <c r="AZ64" i="13"/>
  <c r="BC74" i="13"/>
  <c r="BC36" i="13"/>
  <c r="BP44" i="13"/>
  <c r="BH89" i="13"/>
  <c r="AH70" i="13"/>
  <c r="AX70" i="13"/>
  <c r="BC22" i="13"/>
  <c r="BE45" i="13"/>
  <c r="BK28" i="13"/>
  <c r="BG70" i="13"/>
  <c r="BI66" i="13"/>
  <c r="BK35" i="13"/>
  <c r="BI67" i="13"/>
  <c r="BH90" i="13"/>
  <c r="BA32" i="13"/>
  <c r="BN60" i="13"/>
  <c r="AH31" i="13"/>
  <c r="AX31" i="13"/>
  <c r="BF32" i="13"/>
  <c r="BC47" i="13"/>
  <c r="BA45" i="13"/>
  <c r="BC64" i="13"/>
  <c r="BD21" i="13"/>
  <c r="AY54" i="13"/>
  <c r="BN79" i="13"/>
  <c r="BI79" i="13"/>
  <c r="BC51" i="13"/>
  <c r="BA42" i="13"/>
  <c r="BC27" i="13"/>
  <c r="BE68" i="13"/>
  <c r="BH25" i="13"/>
  <c r="BP87" i="13"/>
  <c r="BB88" i="13"/>
  <c r="BI45" i="13"/>
  <c r="AY91" i="13"/>
  <c r="AY48" i="13"/>
  <c r="BH95" i="13"/>
  <c r="BK23" i="13"/>
  <c r="BP36" i="13"/>
  <c r="BP60" i="13"/>
  <c r="BK54" i="13"/>
  <c r="BF87" i="13"/>
  <c r="AX20" i="13"/>
  <c r="AH20" i="13"/>
  <c r="BP28" i="13"/>
  <c r="BE74" i="13"/>
  <c r="AY23" i="13"/>
  <c r="BM90" i="13"/>
  <c r="BD17" i="13"/>
  <c r="BD73" i="13"/>
  <c r="BI26" i="13"/>
  <c r="BP54" i="13"/>
  <c r="BM79" i="13"/>
  <c r="BH58" i="13"/>
  <c r="BB74" i="13"/>
  <c r="BK66" i="13"/>
  <c r="AY69" i="13"/>
  <c r="BB51" i="13"/>
  <c r="BC92" i="13"/>
  <c r="BM47" i="13"/>
  <c r="BI15" i="13"/>
  <c r="BM48" i="13"/>
  <c r="BL22" i="13"/>
  <c r="BG88" i="13"/>
  <c r="BM23" i="13"/>
  <c r="BC39" i="13"/>
  <c r="BK88" i="13"/>
  <c r="BI44" i="13"/>
  <c r="BG35" i="13"/>
  <c r="BL58" i="13"/>
  <c r="BJ67" i="13"/>
  <c r="BL55" i="13"/>
  <c r="BF27" i="13"/>
  <c r="BJ77" i="13"/>
  <c r="BP86" i="13"/>
  <c r="BO46" i="13"/>
  <c r="BB60" i="13"/>
  <c r="AY40" i="13"/>
  <c r="BE76" i="13"/>
  <c r="BB33" i="13"/>
  <c r="BD80" i="13"/>
  <c r="BP57" i="13"/>
  <c r="BA51" i="13"/>
  <c r="BD24" i="13"/>
  <c r="BJ68" i="13"/>
  <c r="BL61" i="13"/>
  <c r="BA90" i="13"/>
  <c r="AX77" i="13"/>
  <c r="AH77" i="13"/>
  <c r="BN81" i="13"/>
  <c r="BC29" i="13"/>
  <c r="BM22" i="13"/>
  <c r="BB87" i="13"/>
  <c r="BJ33" i="13"/>
  <c r="BB35" i="13"/>
  <c r="BM54" i="13"/>
  <c r="AX57" i="13"/>
  <c r="AH57" i="13"/>
  <c r="BJ34" i="13"/>
  <c r="AH54" i="13"/>
  <c r="AX54" i="13"/>
  <c r="BJ27" i="13"/>
  <c r="BK90" i="13"/>
  <c r="BH38" i="13"/>
  <c r="BL89" i="13"/>
  <c r="BA64" i="13"/>
  <c r="AY12" i="13"/>
  <c r="BI62" i="13"/>
  <c r="BH36" i="13"/>
  <c r="BA76" i="13"/>
  <c r="BN86" i="13"/>
  <c r="BB17" i="13"/>
  <c r="BM13" i="13"/>
  <c r="BH35" i="13"/>
  <c r="BF36" i="13"/>
  <c r="AZ54" i="13"/>
  <c r="BO24" i="13"/>
  <c r="BJ37" i="13"/>
  <c r="BA72" i="13"/>
  <c r="BN47" i="13"/>
  <c r="BI89" i="13"/>
  <c r="BA43" i="13"/>
  <c r="BG59" i="13"/>
  <c r="BL83" i="13"/>
  <c r="BD28" i="13"/>
  <c r="BH87" i="13"/>
  <c r="BK58" i="13"/>
  <c r="BF74" i="13"/>
  <c r="BD58" i="13"/>
  <c r="BH24" i="13"/>
  <c r="BF54" i="13"/>
  <c r="BD57" i="13"/>
  <c r="BE43" i="13"/>
  <c r="BM91" i="13"/>
  <c r="BG31" i="13"/>
  <c r="BH54" i="13"/>
  <c r="BI59" i="13"/>
  <c r="BK14" i="13"/>
  <c r="BI78" i="13"/>
  <c r="BK61" i="13"/>
  <c r="BA56" i="13"/>
  <c r="BD78" i="13"/>
  <c r="BB44" i="13"/>
  <c r="BO59" i="13"/>
  <c r="BI17" i="13"/>
  <c r="AY83" i="13"/>
  <c r="BM20" i="13"/>
  <c r="AZ24" i="13"/>
  <c r="BO89" i="13"/>
  <c r="AY31" i="13"/>
  <c r="BD65" i="13"/>
  <c r="BN77" i="13"/>
  <c r="BA66" i="13"/>
  <c r="BE42" i="13"/>
  <c r="BK62" i="13"/>
  <c r="BK20" i="13"/>
  <c r="BD41" i="13"/>
  <c r="BO29" i="13"/>
  <c r="AX41" i="13"/>
  <c r="AH41" i="13"/>
  <c r="X99" i="13"/>
  <c r="BP46" i="13"/>
  <c r="BH62" i="13"/>
  <c r="BO49" i="13"/>
  <c r="BF49" i="13"/>
  <c r="BG84" i="13"/>
  <c r="BI37" i="13"/>
  <c r="BF21" i="13"/>
  <c r="BL27" i="13"/>
  <c r="BM17" i="13"/>
  <c r="AH63" i="13"/>
  <c r="AX63" i="13"/>
  <c r="AY47" i="13"/>
  <c r="AZ87" i="13"/>
  <c r="BG16" i="13"/>
  <c r="BL69" i="13"/>
  <c r="AY73" i="13"/>
  <c r="AZ79" i="13"/>
  <c r="BI16" i="13"/>
  <c r="AY63" i="13"/>
  <c r="AY89" i="13"/>
  <c r="BJ90" i="13"/>
  <c r="BO15" i="13"/>
  <c r="BL13" i="13"/>
  <c r="BB37" i="13"/>
  <c r="BK47" i="13"/>
  <c r="BH27" i="13"/>
  <c r="BE97" i="13"/>
  <c r="BH88" i="13"/>
  <c r="BO75" i="13"/>
  <c r="BJ36" i="13"/>
  <c r="AY65" i="13"/>
  <c r="BA37" i="13"/>
  <c r="BF52" i="13"/>
  <c r="BK57" i="13"/>
  <c r="AY82" i="13"/>
  <c r="BN36" i="13"/>
  <c r="BK65" i="13"/>
  <c r="BP75" i="13"/>
  <c r="BO90" i="13"/>
  <c r="AY64" i="13"/>
  <c r="BB45" i="13"/>
  <c r="AZ88" i="13"/>
  <c r="BA61" i="13"/>
  <c r="BP64" i="13"/>
  <c r="BE84" i="13"/>
  <c r="BN74" i="13"/>
  <c r="BA79" i="13"/>
  <c r="BA47" i="13"/>
  <c r="BB66" i="13"/>
  <c r="BA44" i="13"/>
  <c r="AY66" i="13"/>
  <c r="BG91" i="13"/>
  <c r="BF37" i="13"/>
  <c r="BF92" i="13"/>
  <c r="BP39" i="13"/>
  <c r="BJ63" i="13"/>
  <c r="BA12" i="13"/>
  <c r="AX27" i="13"/>
  <c r="AH27" i="13"/>
  <c r="BB54" i="13"/>
  <c r="BO55" i="13"/>
  <c r="BD66" i="13"/>
  <c r="BL34" i="13"/>
  <c r="BL87" i="13"/>
  <c r="BO78" i="13"/>
  <c r="BL92" i="13"/>
  <c r="BK80" i="13"/>
  <c r="BE66" i="13"/>
  <c r="BM67" i="13"/>
  <c r="BE81" i="13"/>
  <c r="BL25" i="13"/>
  <c r="BM88" i="13"/>
  <c r="BL44" i="13"/>
  <c r="AH87" i="13"/>
  <c r="AX87" i="13"/>
  <c r="AH19" i="13"/>
  <c r="AX19" i="13"/>
  <c r="AY68" i="13"/>
  <c r="BF56" i="13"/>
  <c r="BL41" i="13"/>
  <c r="BH78" i="13"/>
  <c r="BJ69" i="13"/>
  <c r="BK56" i="13"/>
  <c r="BO58" i="13"/>
  <c r="BC87" i="13"/>
  <c r="BD27" i="13"/>
  <c r="BE79" i="13"/>
  <c r="BD36" i="13"/>
  <c r="BK40" i="13"/>
  <c r="AZ18" i="13"/>
  <c r="BM39" i="13"/>
  <c r="BG66" i="13"/>
  <c r="BO43" i="13"/>
  <c r="BA19" i="13"/>
  <c r="BE53" i="13"/>
  <c r="BC28" i="13"/>
  <c r="BK74" i="13"/>
  <c r="AZ36" i="13"/>
  <c r="BC68" i="13"/>
  <c r="BO31" i="13"/>
  <c r="BH45" i="13"/>
  <c r="BA89" i="13"/>
  <c r="BB18" i="13"/>
  <c r="BP45" i="13"/>
  <c r="BK63" i="13"/>
  <c r="AZ33" i="13"/>
  <c r="BO57" i="13"/>
  <c r="BD91" i="13"/>
  <c r="BO32" i="13"/>
  <c r="BO54" i="13"/>
  <c r="BB73" i="13"/>
  <c r="BN48" i="13"/>
  <c r="AH44" i="13"/>
  <c r="AX44" i="13"/>
  <c r="AH22" i="13"/>
  <c r="AX22" i="13"/>
  <c r="BH57" i="13"/>
  <c r="BB91" i="13"/>
  <c r="BI34" i="13"/>
  <c r="BP61" i="13"/>
  <c r="AY16" i="13"/>
  <c r="BP74" i="13"/>
  <c r="BH64" i="13"/>
  <c r="BC46" i="13"/>
  <c r="BI51" i="13"/>
  <c r="BJ54" i="13"/>
  <c r="BK44" i="13"/>
  <c r="BG52" i="13"/>
  <c r="BJ39" i="13"/>
  <c r="BD92" i="13"/>
  <c r="BG90" i="13"/>
  <c r="AZ83" i="13"/>
  <c r="BL36" i="13"/>
  <c r="BE57" i="13"/>
  <c r="BM44" i="13"/>
  <c r="BG23" i="13"/>
  <c r="AX69" i="13"/>
  <c r="AH69" i="13"/>
  <c r="BH77" i="13"/>
  <c r="BI69" i="13"/>
  <c r="BF45" i="13"/>
  <c r="AX86" i="13"/>
  <c r="AH86" i="13"/>
  <c r="BJ15" i="13"/>
  <c r="BC12" i="13"/>
  <c r="BA54" i="13"/>
  <c r="BH17" i="13"/>
  <c r="BF24" i="13"/>
  <c r="BA52" i="13"/>
  <c r="BD44" i="13"/>
  <c r="BP32" i="13"/>
  <c r="BA67" i="13"/>
  <c r="BM74" i="13"/>
  <c r="BL74" i="13"/>
  <c r="BH55" i="13"/>
  <c r="BH43" i="13"/>
  <c r="AX30" i="13"/>
  <c r="AH30" i="13"/>
  <c r="BA46" i="13"/>
  <c r="BA58" i="13"/>
  <c r="BJ55" i="13"/>
  <c r="BC45" i="13"/>
  <c r="BD38" i="13"/>
  <c r="BD16" i="13"/>
  <c r="BG33" i="13"/>
  <c r="BN67" i="13"/>
  <c r="BL33" i="13"/>
  <c r="BA33" i="13"/>
  <c r="BJ32" i="13"/>
  <c r="BC54" i="13"/>
  <c r="BC79" i="13"/>
  <c r="BJ56" i="13"/>
  <c r="BG65" i="13"/>
  <c r="AZ14" i="13"/>
  <c r="BG14" i="13"/>
  <c r="BN23" i="13"/>
  <c r="AZ74" i="13"/>
  <c r="BE67" i="13"/>
  <c r="BN66" i="13"/>
  <c r="BJ66" i="13"/>
  <c r="BJ78" i="13"/>
  <c r="AZ66" i="13"/>
  <c r="BK27" i="13"/>
  <c r="AX89" i="13"/>
  <c r="AH89" i="13"/>
  <c r="AY92" i="13"/>
  <c r="AZ32" i="13"/>
  <c r="BO92" i="13"/>
  <c r="BA83" i="13"/>
  <c r="BA84" i="13"/>
  <c r="AZ50" i="13"/>
  <c r="BL35" i="13"/>
  <c r="BC73" i="13"/>
  <c r="AZ38" i="13"/>
  <c r="BO47" i="13"/>
  <c r="AH83" i="13"/>
  <c r="AX83" i="13"/>
  <c r="BJ87" i="13"/>
  <c r="AZ35" i="13"/>
  <c r="BH52" i="13"/>
  <c r="BK52" i="13"/>
  <c r="BO76" i="13"/>
  <c r="BP92" i="13"/>
  <c r="AY97" i="13"/>
  <c r="BN56" i="13"/>
  <c r="AX96" i="13"/>
  <c r="AH96" i="13"/>
  <c r="BL42" i="13"/>
  <c r="BI54" i="13"/>
  <c r="BE33" i="13"/>
  <c r="BM35" i="13"/>
  <c r="BM24" i="13"/>
  <c r="BE54" i="13"/>
  <c r="BF39" i="13"/>
  <c r="BL28" i="13"/>
  <c r="BI24" i="13"/>
  <c r="BE20" i="13"/>
  <c r="BF61" i="13"/>
  <c r="AX38" i="13"/>
  <c r="AH38" i="13"/>
  <c r="BJ18" i="13"/>
  <c r="BF23" i="13"/>
  <c r="BE96" i="13"/>
  <c r="BI55" i="13"/>
  <c r="BG61" i="13"/>
  <c r="BD97" i="13"/>
  <c r="BJ57" i="13"/>
  <c r="AZ73" i="13"/>
  <c r="BE27" i="13"/>
  <c r="V99" i="13"/>
  <c r="BO11" i="13"/>
  <c r="BB68" i="13"/>
  <c r="BO39" i="13"/>
  <c r="BE37" i="13"/>
  <c r="BF50" i="13"/>
  <c r="BK76" i="13"/>
  <c r="AH80" i="13"/>
  <c r="AX80" i="13"/>
  <c r="BP18" i="13"/>
  <c r="BJ91" i="13"/>
  <c r="BG28" i="13"/>
  <c r="BP56" i="13"/>
  <c r="AH53" i="13"/>
  <c r="AX53" i="13"/>
  <c r="AY58" i="13"/>
  <c r="AZ19" i="13"/>
  <c r="BJ20" i="13"/>
  <c r="BN40" i="13"/>
  <c r="BA28" i="13"/>
  <c r="AZ40" i="13"/>
  <c r="BN93" i="13"/>
  <c r="BB53" i="13"/>
  <c r="BC83" i="13"/>
  <c r="BO12" i="13"/>
  <c r="AY76" i="13"/>
  <c r="BG43" i="13"/>
  <c r="BO17" i="13"/>
  <c r="BH46" i="13"/>
  <c r="BF57" i="13"/>
  <c r="BB39" i="13"/>
  <c r="BD33" i="13"/>
  <c r="BA96" i="13"/>
  <c r="BC72" i="13"/>
  <c r="BO74" i="13"/>
  <c r="BA74" i="13"/>
  <c r="BP23" i="13"/>
  <c r="BI28" i="13"/>
  <c r="BK91" i="13"/>
  <c r="BF73" i="13"/>
  <c r="BM57" i="13"/>
  <c r="BI76" i="13"/>
  <c r="BO61" i="13"/>
  <c r="BA80" i="13"/>
  <c r="AY96" i="13"/>
  <c r="BE35" i="13"/>
  <c r="AZ27" i="13"/>
  <c r="BO51" i="13"/>
  <c r="BO79" i="13"/>
  <c r="BC58" i="13"/>
  <c r="BO35" i="13"/>
  <c r="BL52" i="13"/>
  <c r="BG67" i="13"/>
  <c r="BL24" i="13"/>
  <c r="BG68" i="13"/>
  <c r="BG51" i="13"/>
  <c r="BM64" i="13"/>
  <c r="BA48" i="13"/>
  <c r="BD25" i="13"/>
  <c r="AY22" i="13"/>
  <c r="BF95" i="13"/>
  <c r="BB62" i="13"/>
  <c r="BD63" i="13"/>
  <c r="BL68" i="13"/>
  <c r="BK64" i="13"/>
  <c r="BH92" i="13"/>
  <c r="BB38" i="13"/>
  <c r="BM77" i="13"/>
  <c r="BK75" i="13"/>
  <c r="BK59" i="13"/>
  <c r="AZ29" i="13"/>
  <c r="BM60" i="13"/>
  <c r="BK60" i="13"/>
  <c r="BC96" i="13"/>
  <c r="BG25" i="13"/>
  <c r="BI12" i="13"/>
  <c r="BD61" i="13"/>
  <c r="BE69" i="13"/>
  <c r="BC61" i="13"/>
  <c r="BP21" i="13"/>
  <c r="BK73" i="13"/>
  <c r="BE89" i="13"/>
  <c r="BL40" i="13"/>
  <c r="AY41" i="13"/>
  <c r="BA31" i="13"/>
  <c r="BG17" i="13"/>
  <c r="BG46" i="13"/>
  <c r="BN31" i="13"/>
  <c r="BL96" i="13"/>
  <c r="J99" i="13"/>
  <c r="BC11" i="13"/>
  <c r="BK55" i="13"/>
  <c r="BP69" i="13"/>
  <c r="BE75" i="13"/>
  <c r="AZ17" i="13"/>
  <c r="AX37" i="13"/>
  <c r="AH37" i="13"/>
  <c r="BC89" i="13"/>
  <c r="BJ21" i="13"/>
  <c r="AY32" i="13"/>
  <c r="AX59" i="13"/>
  <c r="AH59" i="13"/>
  <c r="AZ62" i="13"/>
  <c r="BA16" i="13"/>
  <c r="AZ13" i="13"/>
  <c r="BL46" i="13"/>
  <c r="BD31" i="13"/>
  <c r="BO72" i="13"/>
  <c r="BE32" i="13"/>
  <c r="BN55" i="13"/>
  <c r="BP77" i="13"/>
  <c r="BF20" i="13"/>
  <c r="BE92" i="13"/>
  <c r="BF76" i="13"/>
  <c r="BO21" i="13"/>
  <c r="BE16" i="13"/>
  <c r="BK86" i="13"/>
  <c r="BE95" i="13"/>
  <c r="BF96" i="13"/>
  <c r="BF41" i="13"/>
  <c r="BO69" i="13"/>
  <c r="BA40" i="13"/>
  <c r="AY81" i="13"/>
  <c r="BD13" i="13"/>
  <c r="BE90" i="13"/>
  <c r="BE88" i="13"/>
  <c r="BF86" i="13"/>
  <c r="BC18" i="13"/>
  <c r="BN57" i="13"/>
  <c r="BJ59" i="13"/>
  <c r="BF18" i="13"/>
  <c r="BK19" i="13"/>
  <c r="BE77" i="13"/>
  <c r="BG73" i="13"/>
  <c r="AZ31" i="13"/>
  <c r="BK81" i="13"/>
  <c r="BJ47" i="13"/>
  <c r="BE48" i="13"/>
  <c r="AZ65" i="13"/>
  <c r="BC60" i="13"/>
  <c r="BL14" i="13"/>
  <c r="BK22" i="13"/>
  <c r="BI91" i="13"/>
  <c r="AY53" i="13"/>
  <c r="BF80" i="13"/>
  <c r="BG95" i="13"/>
  <c r="BL63" i="13"/>
  <c r="BG63" i="13"/>
  <c r="AX56" i="13"/>
  <c r="AH56" i="13"/>
  <c r="AZ81" i="13"/>
  <c r="BI74" i="13"/>
  <c r="BH20" i="13"/>
  <c r="BL78" i="13"/>
  <c r="BK25" i="13"/>
  <c r="BD86" i="13"/>
  <c r="AZ78" i="13"/>
  <c r="BE28" i="13"/>
  <c r="AY36" i="13"/>
  <c r="AX74" i="13"/>
  <c r="AH74" i="13"/>
  <c r="BK69" i="13"/>
  <c r="BI77" i="13"/>
  <c r="BL91" i="13"/>
  <c r="AH95" i="13"/>
  <c r="AX95" i="13"/>
  <c r="BI25" i="13"/>
  <c r="BO80" i="13"/>
  <c r="BC34" i="13"/>
  <c r="BL45" i="13"/>
  <c r="BN35" i="13"/>
  <c r="BL51" i="13"/>
  <c r="BO66" i="13"/>
  <c r="AZ39" i="13"/>
  <c r="BI52" i="13"/>
  <c r="BI90" i="13"/>
  <c r="BG89" i="13"/>
  <c r="BD23" i="13"/>
  <c r="BG74" i="13"/>
  <c r="AZ53" i="13"/>
  <c r="BJ30" i="13"/>
  <c r="BK15" i="13"/>
  <c r="BH44" i="13"/>
  <c r="BM68" i="13"/>
  <c r="BM89" i="13"/>
  <c r="BO91" i="13"/>
  <c r="BC43" i="13"/>
  <c r="BG57" i="13"/>
  <c r="AX36" i="13"/>
  <c r="AH36" i="13"/>
  <c r="AX28" i="13"/>
  <c r="AH28" i="13"/>
  <c r="BM36" i="13"/>
  <c r="BD46" i="13"/>
  <c r="AH11" i="13"/>
  <c r="E99" i="13"/>
  <c r="AX11" i="13"/>
  <c r="BH85" i="13"/>
  <c r="BI30" i="13"/>
  <c r="BK95" i="13"/>
  <c r="BO53" i="13"/>
  <c r="BF26" i="13"/>
  <c r="BN28" i="13"/>
  <c r="AY42" i="13"/>
  <c r="BF88" i="13"/>
  <c r="BI86" i="13"/>
  <c r="BA75" i="13"/>
  <c r="BN73" i="13"/>
  <c r="BP37" i="13"/>
  <c r="BD89" i="13"/>
  <c r="BP40" i="13"/>
  <c r="BK43" i="13"/>
  <c r="BB76" i="13"/>
  <c r="BM41" i="13"/>
  <c r="AY71" i="13"/>
  <c r="BI13" i="13"/>
  <c r="BA73" i="13"/>
  <c r="BD32" i="13"/>
  <c r="BL32" i="13"/>
  <c r="AY33" i="13"/>
  <c r="BL79" i="13"/>
  <c r="AY57" i="13"/>
  <c r="BD51" i="13"/>
  <c r="BO86" i="13"/>
  <c r="BE41" i="13"/>
  <c r="BA49" i="13"/>
  <c r="BB47" i="13"/>
  <c r="BC86" i="13"/>
  <c r="BL26" i="13"/>
  <c r="BN90" i="13"/>
  <c r="BH56" i="13"/>
  <c r="AY43" i="13"/>
  <c r="AZ46" i="13"/>
  <c r="BG86" i="13"/>
  <c r="BN70" i="13"/>
  <c r="BK85" i="13"/>
  <c r="BJ73" i="13"/>
  <c r="BD20" i="13"/>
  <c r="BK32" i="13"/>
  <c r="BF94" i="13"/>
  <c r="AZ23" i="13"/>
  <c r="AY46" i="13"/>
  <c r="BC31" i="13"/>
  <c r="BM82" i="13"/>
  <c r="BD39" i="13"/>
  <c r="BN63" i="13"/>
  <c r="BM65" i="13"/>
  <c r="BM81" i="13"/>
  <c r="BP76" i="13"/>
  <c r="BP14" i="13"/>
  <c r="BG60" i="13"/>
  <c r="BO38" i="13"/>
  <c r="BA94" i="13"/>
  <c r="BG81" i="13"/>
  <c r="BE86" i="13"/>
  <c r="BN50" i="13"/>
  <c r="BE65" i="13"/>
  <c r="BM84" i="13"/>
  <c r="BH37" i="13"/>
  <c r="AH50" i="13"/>
  <c r="AX50" i="13"/>
  <c r="BO82" i="13"/>
  <c r="BL94" i="13"/>
  <c r="BN16" i="13"/>
  <c r="BG34" i="13"/>
  <c r="BC52" i="13"/>
  <c r="BL57" i="13"/>
  <c r="BE55" i="13"/>
  <c r="BF69" i="13"/>
  <c r="BM63" i="13"/>
  <c r="BG92" i="13"/>
  <c r="BN64" i="13"/>
  <c r="BF47" i="13"/>
  <c r="BG83" i="13"/>
  <c r="BF83" i="13"/>
  <c r="BD82" i="13"/>
  <c r="BK45" i="13"/>
  <c r="BA23" i="13"/>
  <c r="BB36" i="13"/>
  <c r="AY39" i="13"/>
  <c r="BJ79" i="13"/>
  <c r="BK39" i="13"/>
  <c r="AH55" i="13"/>
  <c r="AX55" i="13"/>
  <c r="AH90" i="13"/>
  <c r="AX90" i="13"/>
  <c r="BP79" i="13"/>
  <c r="BM52" i="13"/>
  <c r="AY60" i="13"/>
  <c r="AY15" i="13"/>
  <c r="BP81" i="13"/>
  <c r="AX75" i="13"/>
  <c r="AH75" i="13"/>
  <c r="BC38" i="13"/>
  <c r="BA38" i="13"/>
  <c r="BC77" i="13"/>
  <c r="BB63" i="13"/>
  <c r="AY20" i="13"/>
  <c r="BJ53" i="13"/>
  <c r="AZ72" i="13"/>
  <c r="AX85" i="13"/>
  <c r="AH85" i="13"/>
  <c r="BB82" i="13"/>
  <c r="BF62" i="13"/>
  <c r="BO63" i="13"/>
  <c r="BP91" i="13"/>
  <c r="BJ38" i="13"/>
  <c r="BK51" i="13"/>
  <c r="BI68" i="13"/>
  <c r="BE63" i="13"/>
  <c r="AX68" i="13"/>
  <c r="AH68" i="13"/>
  <c r="BM55" i="13"/>
  <c r="BB20" i="13"/>
  <c r="AZ86" i="13"/>
  <c r="BN25" i="13"/>
  <c r="AY84" i="13"/>
  <c r="BP71" i="13"/>
  <c r="BO26" i="13"/>
  <c r="BH69" i="13"/>
  <c r="BE40" i="13"/>
  <c r="BN37" i="13"/>
  <c r="BC55" i="13"/>
  <c r="BN51" i="13"/>
  <c r="BJ76" i="13"/>
  <c r="BD75" i="13"/>
  <c r="BO73" i="13"/>
  <c r="BL37" i="13"/>
  <c r="BA14" i="13"/>
  <c r="BI84" i="13"/>
  <c r="AX60" i="13"/>
  <c r="AH60" i="13"/>
  <c r="BF85" i="13"/>
  <c r="BM62" i="13"/>
  <c r="BD14" i="13"/>
  <c r="BN61" i="13"/>
  <c r="BD69" i="13"/>
  <c r="AY77" i="13"/>
  <c r="BO67" i="13"/>
  <c r="BI43" i="13"/>
  <c r="BF17" i="13"/>
  <c r="BJ64" i="13"/>
  <c r="BG48" i="13"/>
  <c r="BH86" i="13"/>
  <c r="BM95" i="13"/>
  <c r="BE59" i="13"/>
  <c r="BH63" i="13"/>
  <c r="BF79" i="13"/>
  <c r="BF64" i="13"/>
  <c r="BL86" i="13"/>
  <c r="BG75" i="13"/>
  <c r="BF58" i="13"/>
  <c r="BC17" i="13"/>
  <c r="BL31" i="13"/>
  <c r="AH39" i="13"/>
  <c r="AX39" i="13"/>
  <c r="BI63" i="13"/>
  <c r="BD18" i="13"/>
  <c r="BE14" i="13"/>
  <c r="BK92" i="13"/>
  <c r="BC91" i="13"/>
  <c r="AY59" i="13"/>
  <c r="AH26" i="13"/>
  <c r="AX26" i="13"/>
  <c r="BG29" i="13"/>
  <c r="BI42" i="13"/>
  <c r="BC30" i="13"/>
  <c r="BI50" i="13"/>
  <c r="BN22" i="13"/>
  <c r="BL93" i="13"/>
  <c r="BL97" i="13"/>
  <c r="BB48" i="13"/>
  <c r="BD70" i="13"/>
  <c r="BP93" i="13"/>
  <c r="BJ80" i="13"/>
  <c r="BH83" i="13"/>
  <c r="BF55" i="13"/>
  <c r="BE24" i="13"/>
  <c r="BK70" i="13"/>
  <c r="BM59" i="13"/>
  <c r="BC59" i="13"/>
  <c r="BC49" i="13"/>
  <c r="BO18" i="13"/>
  <c r="BH71" i="13"/>
  <c r="BP48" i="13"/>
  <c r="BM78" i="13"/>
  <c r="BG39" i="13"/>
  <c r="BC44" i="13"/>
  <c r="BD37" i="13"/>
  <c r="BB43" i="13"/>
  <c r="BM56" i="13"/>
  <c r="BL75" i="13"/>
  <c r="G99" i="13"/>
  <c r="AZ11" i="13"/>
  <c r="AZ85" i="13"/>
  <c r="BF75" i="13"/>
  <c r="BJ25" i="13"/>
  <c r="AX97" i="13"/>
  <c r="AH97" i="13"/>
  <c r="BK71" i="13"/>
  <c r="BL77" i="13"/>
  <c r="BF91" i="13"/>
  <c r="BJ92" i="13"/>
  <c r="BH32" i="13"/>
  <c r="BE64" i="13"/>
  <c r="BD77" i="13"/>
  <c r="BB89" i="13"/>
  <c r="BE21" i="13"/>
  <c r="BJ11" i="13"/>
  <c r="Q99" i="13"/>
  <c r="BL95" i="13"/>
  <c r="AZ41" i="13"/>
  <c r="BL72" i="13"/>
  <c r="AY72" i="13"/>
  <c r="BN12" i="13"/>
  <c r="BM61" i="13"/>
  <c r="BK38" i="13"/>
  <c r="BN89" i="13"/>
  <c r="BN21" i="13"/>
  <c r="BG40" i="13"/>
  <c r="BB61" i="13"/>
  <c r="BO20" i="13"/>
  <c r="AY14" i="13"/>
  <c r="AZ71" i="13"/>
  <c r="BG56" i="13"/>
  <c r="AH14" i="13"/>
  <c r="AX14" i="13"/>
  <c r="BA85" i="13"/>
  <c r="BF97" i="13"/>
  <c r="BK68" i="13"/>
  <c r="BH91" i="13"/>
  <c r="BJ61" i="13"/>
  <c r="BB64" i="13"/>
  <c r="BM33" i="13"/>
  <c r="BD67" i="13"/>
  <c r="BJ75" i="13"/>
  <c r="BN68" i="13"/>
  <c r="BA13" i="13"/>
  <c r="BL18" i="13"/>
  <c r="AZ16" i="13"/>
  <c r="BA25" i="13"/>
  <c r="BP59" i="13"/>
  <c r="BK26" i="13"/>
  <c r="BA20" i="13"/>
  <c r="BD43" i="13"/>
  <c r="BH93" i="13"/>
  <c r="AY18" i="13"/>
  <c r="BF84" i="13"/>
  <c r="AZ26" i="13"/>
  <c r="BH30" i="13"/>
  <c r="BO97" i="13"/>
  <c r="BO42" i="13"/>
  <c r="BO81" i="13"/>
  <c r="BM97" i="13"/>
  <c r="BC70" i="13"/>
  <c r="BF59" i="13"/>
  <c r="BL56" i="13"/>
  <c r="BM42" i="13"/>
  <c r="BG32" i="13"/>
  <c r="BH59" i="13"/>
  <c r="BE80" i="13"/>
  <c r="BL70" i="13"/>
  <c r="BG13" i="13"/>
  <c r="BH50" i="13"/>
  <c r="BI72" i="13"/>
  <c r="BH13" i="13"/>
  <c r="BM38" i="13"/>
  <c r="BH72" i="13"/>
  <c r="BB70" i="13"/>
  <c r="BL59" i="13"/>
  <c r="BF12" i="13"/>
  <c r="BG49" i="13"/>
  <c r="BM83" i="13"/>
  <c r="BJ29" i="13"/>
  <c r="BG50" i="13"/>
  <c r="BK84" i="13"/>
  <c r="BJ12" i="13"/>
  <c r="K99" i="13"/>
  <c r="BD11" i="13"/>
  <c r="AZ55" i="13"/>
  <c r="BP13" i="13"/>
  <c r="BC19" i="13"/>
  <c r="BM14" i="13"/>
  <c r="BC94" i="13"/>
  <c r="BM80" i="13"/>
  <c r="BH21" i="13"/>
  <c r="BE91" i="13"/>
  <c r="BC20" i="13"/>
  <c r="BB32" i="13"/>
  <c r="BB90" i="13"/>
  <c r="BE61" i="13"/>
  <c r="BM75" i="13"/>
  <c r="BL64" i="13"/>
  <c r="BJ65" i="13"/>
  <c r="BI60" i="13"/>
  <c r="BK83" i="13"/>
  <c r="BD85" i="13"/>
  <c r="AX91" i="13"/>
  <c r="AH91" i="13"/>
  <c r="BG21" i="13"/>
  <c r="BI40" i="13"/>
  <c r="BG44" i="13"/>
  <c r="BI58" i="13"/>
  <c r="BF34" i="13"/>
  <c r="BA87" i="13"/>
  <c r="BP49" i="13"/>
  <c r="AY26" i="13"/>
  <c r="BO64" i="13"/>
  <c r="BF46" i="13"/>
  <c r="BB59" i="13"/>
  <c r="BE26" i="13"/>
  <c r="BP33" i="13"/>
  <c r="BO44" i="13"/>
  <c r="AY80" i="13"/>
  <c r="BM45" i="13"/>
  <c r="BJ43" i="13"/>
  <c r="BD55" i="13"/>
  <c r="BM69" i="13"/>
  <c r="BJ31" i="13"/>
  <c r="AX72" i="13"/>
  <c r="AH72" i="13"/>
  <c r="BA30" i="13"/>
  <c r="AX71" i="13"/>
  <c r="AH71" i="13"/>
  <c r="BJ49" i="13"/>
  <c r="BJ26" i="13"/>
  <c r="BF89" i="13"/>
  <c r="BI73" i="13"/>
  <c r="BF63" i="13"/>
  <c r="BJ45" i="13"/>
  <c r="AZ77" i="13"/>
  <c r="BN17" i="13"/>
  <c r="BH76" i="13"/>
  <c r="BK17" i="13"/>
  <c r="AX84" i="13"/>
  <c r="AH84" i="13"/>
  <c r="BM25" i="13"/>
  <c r="BL16" i="13"/>
  <c r="AX29" i="13"/>
  <c r="AH29" i="13"/>
  <c r="AY95" i="13"/>
  <c r="T99" i="13"/>
  <c r="BM11" i="13"/>
  <c r="BO13" i="13"/>
  <c r="AZ68" i="13"/>
  <c r="BB84" i="13"/>
  <c r="BM94" i="13"/>
  <c r="AZ70" i="13"/>
  <c r="AY85" i="13"/>
  <c r="BI19" i="13"/>
  <c r="BJ93" i="13"/>
  <c r="BJ13" i="13"/>
  <c r="BD49" i="13"/>
  <c r="BD62" i="13"/>
  <c r="BK50" i="13"/>
  <c r="BK94" i="13"/>
  <c r="BM49" i="13"/>
  <c r="BE13" i="13"/>
  <c r="BD71" i="13"/>
  <c r="BF71" i="13"/>
  <c r="BI47" i="13"/>
  <c r="BB65" i="13"/>
  <c r="BM53" i="13"/>
  <c r="BI97" i="13"/>
  <c r="BC80" i="13"/>
  <c r="BN49" i="13"/>
  <c r="BI65" i="13"/>
  <c r="BE70" i="13"/>
  <c r="BP70" i="13"/>
  <c r="BL12" i="13"/>
  <c r="BG15" i="13"/>
  <c r="BN29" i="13"/>
  <c r="BF38" i="13"/>
  <c r="BO30" i="13"/>
  <c r="BJ41" i="13"/>
  <c r="AI11" i="13"/>
  <c r="AI60" i="13"/>
  <c r="AI73" i="13"/>
  <c r="AI25" i="13"/>
  <c r="AI85" i="13"/>
  <c r="AI16" i="13"/>
  <c r="AI26" i="13"/>
  <c r="AI43" i="13"/>
  <c r="AI82" i="13"/>
  <c r="AI76" i="13"/>
  <c r="AI48" i="13"/>
  <c r="AI67" i="13"/>
  <c r="AI46" i="13"/>
  <c r="AI81" i="13"/>
  <c r="AI37" i="13"/>
  <c r="AI24" i="13"/>
  <c r="AI87" i="13"/>
  <c r="AI71" i="13"/>
  <c r="AI22" i="13"/>
  <c r="AI45" i="13"/>
  <c r="AI75" i="13"/>
  <c r="AI15" i="13"/>
  <c r="AI68" i="13"/>
  <c r="AI52" i="13"/>
  <c r="AI19" i="13"/>
  <c r="AI44" i="13"/>
  <c r="AI17" i="13"/>
  <c r="AI57" i="13"/>
  <c r="AI56" i="13"/>
  <c r="AI54" i="13"/>
  <c r="AI84" i="13"/>
  <c r="AI34" i="13"/>
  <c r="AI58" i="13"/>
  <c r="AI28" i="13"/>
  <c r="AI14" i="13"/>
  <c r="AI55" i="13"/>
  <c r="AI65" i="13"/>
  <c r="AI62" i="13"/>
  <c r="AI38" i="13"/>
  <c r="AI70" i="13"/>
  <c r="AI23" i="13"/>
  <c r="AI39" i="13"/>
  <c r="AI36" i="13"/>
  <c r="AI97" i="13"/>
  <c r="AI74" i="13"/>
  <c r="AI90" i="13"/>
  <c r="AI32" i="13"/>
  <c r="AI13" i="13"/>
  <c r="AI27" i="13"/>
  <c r="AI96" i="13"/>
  <c r="AI59" i="13"/>
  <c r="AI40" i="13"/>
  <c r="AI61" i="13"/>
  <c r="AI50" i="13"/>
  <c r="AI49" i="13"/>
  <c r="AI64" i="13"/>
  <c r="AI33" i="13"/>
  <c r="AI89" i="13"/>
  <c r="AI35" i="13"/>
  <c r="AI31" i="13"/>
  <c r="AI63" i="13"/>
  <c r="AI94" i="13"/>
  <c r="AI47" i="13"/>
  <c r="AI93" i="13"/>
  <c r="AI41" i="13"/>
  <c r="AI18" i="13"/>
  <c r="AI92" i="13"/>
  <c r="AI77" i="13"/>
  <c r="AI51" i="13"/>
  <c r="AI91" i="13"/>
  <c r="AI86" i="13"/>
  <c r="AJ86" i="13" s="1"/>
  <c r="AI72" i="13"/>
  <c r="AI66" i="13"/>
  <c r="AI30" i="13"/>
  <c r="AI88" i="13"/>
  <c r="AI78" i="13"/>
  <c r="AJ78" i="13" s="1"/>
  <c r="AI20" i="13"/>
  <c r="AI42" i="13"/>
  <c r="AI69" i="13"/>
  <c r="AI83" i="13"/>
  <c r="AI21" i="13"/>
  <c r="AI79" i="13"/>
  <c r="AI95" i="13"/>
  <c r="AI53" i="13"/>
  <c r="AI12" i="13"/>
  <c r="AI29" i="13"/>
  <c r="AI80" i="13"/>
  <c r="BI81" i="13"/>
  <c r="BG26" i="13"/>
  <c r="BD50" i="13"/>
  <c r="BD30" i="13"/>
  <c r="BP12" i="13"/>
  <c r="BG62" i="13"/>
  <c r="BG41" i="13"/>
  <c r="BB11" i="13"/>
  <c r="I99" i="13"/>
  <c r="BB95" i="13"/>
  <c r="BJ94" i="13"/>
  <c r="BF25" i="13"/>
  <c r="BC84" i="13"/>
  <c r="BI53" i="13"/>
  <c r="BP94" i="13"/>
  <c r="BN30" i="13"/>
  <c r="BF29" i="13"/>
  <c r="BL88" i="13"/>
  <c r="BB86" i="13"/>
  <c r="BH28" i="13"/>
  <c r="AY25" i="13"/>
  <c r="BG20" i="13"/>
  <c r="BL20" i="13"/>
  <c r="BP90" i="13"/>
  <c r="BI56" i="13"/>
  <c r="BM76" i="13"/>
  <c r="BG71" i="13"/>
  <c r="AY11" i="13"/>
  <c r="F99" i="13"/>
  <c r="BH15" i="13"/>
  <c r="AY37" i="13"/>
  <c r="BE19" i="13"/>
  <c r="BI32" i="13"/>
  <c r="BG18" i="13"/>
  <c r="BL76" i="13"/>
  <c r="BP17" i="13"/>
  <c r="BH68" i="13"/>
  <c r="BK37" i="13"/>
  <c r="BO60" i="13"/>
  <c r="BB16" i="13"/>
  <c r="AZ56" i="13"/>
  <c r="BH60" i="13"/>
  <c r="BH49" i="13"/>
  <c r="BA71" i="13"/>
  <c r="BJ72" i="13"/>
  <c r="BK89" i="13"/>
  <c r="BN75" i="13"/>
  <c r="BG77" i="13"/>
  <c r="BG37" i="13"/>
  <c r="BG58" i="13"/>
  <c r="BD90" i="13"/>
  <c r="BC63" i="13"/>
  <c r="BI75" i="13"/>
  <c r="AY13" i="13"/>
  <c r="AZ84" i="13"/>
  <c r="BA62" i="13"/>
  <c r="AY94" i="13"/>
  <c r="BF22" i="13"/>
  <c r="BL84" i="13"/>
  <c r="BP30" i="13"/>
  <c r="BE73" i="13"/>
  <c r="BN43" i="13"/>
  <c r="BP68" i="13"/>
  <c r="AY28" i="13"/>
  <c r="AX34" i="13"/>
  <c r="AH34" i="13"/>
  <c r="BK46" i="13"/>
  <c r="AX76" i="13"/>
  <c r="AH76" i="13"/>
  <c r="BI46" i="13"/>
  <c r="BH31" i="13"/>
  <c r="AX46" i="13"/>
  <c r="AH46" i="13"/>
  <c r="BJ16" i="13"/>
  <c r="BD56" i="13"/>
  <c r="BA26" i="13"/>
  <c r="BB14" i="13"/>
  <c r="BO16" i="13"/>
  <c r="BA63" i="13"/>
  <c r="BB42" i="13"/>
  <c r="BG72" i="13"/>
  <c r="BP47" i="13"/>
  <c r="AY50" i="13"/>
  <c r="BC42" i="13"/>
  <c r="BK96" i="13"/>
  <c r="BH70" i="13"/>
  <c r="BI93" i="13"/>
  <c r="BK53" i="13"/>
  <c r="BE83" i="13"/>
  <c r="BH29" i="13"/>
  <c r="BI48" i="13"/>
  <c r="BG30" i="13"/>
  <c r="BC32" i="13"/>
  <c r="AZ60" i="13"/>
  <c r="BP84" i="13"/>
  <c r="O99" i="13"/>
  <c r="BH11" i="13"/>
  <c r="BM93" i="13"/>
  <c r="BG53" i="13"/>
  <c r="BO62" i="13"/>
  <c r="BG22" i="13"/>
  <c r="BJ84" i="13"/>
  <c r="H99" i="13"/>
  <c r="BA11" i="13"/>
  <c r="BN38" i="13"/>
  <c r="BE50" i="13"/>
  <c r="BN41" i="13"/>
  <c r="AZ25" i="13"/>
  <c r="AZ48" i="13"/>
  <c r="BC71" i="13"/>
  <c r="BE71" i="13"/>
  <c r="BH19" i="13"/>
  <c r="BK42" i="13"/>
  <c r="BI83" i="13"/>
  <c r="BH97" i="13"/>
  <c r="BF70" i="13"/>
  <c r="BM19" i="13"/>
  <c r="BH84" i="13"/>
  <c r="BJ42" i="13"/>
  <c r="BL81" i="13"/>
  <c r="BB31" i="13"/>
  <c r="BL71" i="13"/>
  <c r="BP19" i="13"/>
  <c r="BI94" i="13"/>
  <c r="BD22" i="13"/>
  <c r="BA53" i="13"/>
  <c r="BC69" i="13"/>
  <c r="BJ89" i="13"/>
  <c r="BI85" i="13"/>
  <c r="BO93" i="13"/>
  <c r="BJ50" i="13"/>
  <c r="BJ96" i="13"/>
  <c r="AH81" i="13"/>
  <c r="AX81" i="13"/>
  <c r="BO25" i="13"/>
  <c r="BD59" i="13"/>
  <c r="BN95" i="13"/>
  <c r="BO96" i="13"/>
  <c r="BE93" i="13"/>
  <c r="BC41" i="13"/>
  <c r="BM96" i="13"/>
  <c r="BM71" i="13"/>
  <c r="BH41" i="13"/>
  <c r="BO65" i="13"/>
  <c r="BL85" i="13"/>
  <c r="BP96" i="13"/>
  <c r="BN11" i="13"/>
  <c r="U99" i="13"/>
  <c r="BP72" i="13"/>
  <c r="BC81" i="13"/>
  <c r="BN85" i="13"/>
  <c r="BJ14" i="13"/>
  <c r="BN26" i="13"/>
  <c r="BP41" i="13"/>
  <c r="BO71" i="13"/>
  <c r="BN14" i="13"/>
  <c r="BN13" i="13"/>
  <c r="BO56" i="13"/>
  <c r="BM18" i="13"/>
  <c r="BG82" i="13"/>
  <c r="BB71" i="13"/>
  <c r="BP83" i="13"/>
  <c r="BE94" i="13"/>
  <c r="AZ91" i="13"/>
  <c r="BC25" i="13"/>
  <c r="BA97" i="13"/>
  <c r="BK82" i="13"/>
  <c r="BF53" i="13"/>
  <c r="BI22" i="13"/>
  <c r="BP53" i="13"/>
  <c r="BG94" i="13"/>
  <c r="BM85" i="13"/>
  <c r="BN80" i="13"/>
  <c r="BH96" i="13"/>
  <c r="BL80" i="13"/>
  <c r="BK72" i="13"/>
  <c r="BH22" i="13"/>
  <c r="BL15" i="13"/>
  <c r="BB83" i="13"/>
  <c r="BP26" i="13"/>
  <c r="BB80" i="13"/>
  <c r="BP97" i="13"/>
  <c r="BM72" i="13"/>
  <c r="AZ75" i="13"/>
  <c r="BJ82" i="13"/>
  <c r="AY61" i="13"/>
  <c r="BJ85" i="13"/>
  <c r="BH42" i="13"/>
  <c r="BC48" i="13"/>
  <c r="AZ94" i="13"/>
  <c r="AZ96" i="13"/>
  <c r="BH16" i="13"/>
  <c r="AX47" i="13"/>
  <c r="AH47" i="13"/>
  <c r="BK12" i="13"/>
  <c r="AZ15" i="13"/>
  <c r="BD19" i="13"/>
  <c r="BJ71" i="13"/>
  <c r="BI82" i="13"/>
  <c r="BJ62" i="13"/>
  <c r="BM30" i="13"/>
  <c r="BD48" i="13"/>
  <c r="BE62" i="13"/>
  <c r="BM26" i="13"/>
  <c r="BK30" i="13"/>
  <c r="BN83" i="13"/>
  <c r="BF30" i="13"/>
  <c r="BO70" i="13"/>
  <c r="BC53" i="13"/>
  <c r="BE30" i="13"/>
  <c r="BO14" i="13"/>
  <c r="BF15" i="13"/>
  <c r="BH82" i="13"/>
  <c r="AY30" i="13"/>
  <c r="BG19" i="13"/>
  <c r="BJ70" i="13"/>
  <c r="BN84" i="13"/>
  <c r="BF93" i="13"/>
  <c r="BP55" i="13"/>
  <c r="AY75" i="13"/>
  <c r="BA18" i="13"/>
  <c r="BA60" i="13"/>
  <c r="BK97" i="13"/>
  <c r="BO83" i="13"/>
  <c r="BA70" i="13"/>
  <c r="BB29" i="13"/>
  <c r="BI80" i="13"/>
  <c r="P99" i="13"/>
  <c r="BI11" i="13"/>
  <c r="BO85" i="13"/>
  <c r="BB41" i="13"/>
  <c r="BC62" i="13"/>
  <c r="BD84" i="13"/>
  <c r="BM12" i="13"/>
  <c r="BC50" i="13"/>
  <c r="BN97" i="13"/>
  <c r="BF11" i="13"/>
  <c r="M99" i="13"/>
  <c r="N99" i="13"/>
  <c r="BG11" i="13"/>
  <c r="AZ80" i="13"/>
  <c r="AZ95" i="13"/>
  <c r="BF60" i="13"/>
  <c r="BN71" i="13"/>
  <c r="BF19" i="13"/>
  <c r="BG69" i="13"/>
  <c r="BB46" i="13"/>
  <c r="AX15" i="13"/>
  <c r="AH15" i="13"/>
  <c r="BA93" i="13"/>
  <c r="BE12" i="13"/>
  <c r="BC93" i="13"/>
  <c r="BK29" i="13"/>
  <c r="BL48" i="13"/>
  <c r="BF13" i="13"/>
  <c r="BE72" i="13"/>
  <c r="BD26" i="13"/>
  <c r="BO19" i="13"/>
  <c r="BP15" i="13"/>
  <c r="BO84" i="13"/>
  <c r="BO41" i="13"/>
  <c r="BG96" i="13"/>
  <c r="BB81" i="13"/>
  <c r="BP85" i="13"/>
  <c r="BN32" i="13"/>
  <c r="AZ49" i="13"/>
  <c r="BI61" i="13"/>
  <c r="BO48" i="13"/>
  <c r="BK13" i="13"/>
  <c r="BP22" i="13"/>
  <c r="BL53" i="13"/>
  <c r="BG42" i="13"/>
  <c r="AH16" i="13"/>
  <c r="AX16" i="13"/>
  <c r="AY86" i="13"/>
  <c r="AX48" i="13"/>
  <c r="AH48" i="13"/>
  <c r="BC13" i="13"/>
  <c r="BH65" i="13"/>
  <c r="BE49" i="13"/>
  <c r="BI96" i="13"/>
  <c r="BB97" i="13"/>
  <c r="BD96" i="13"/>
  <c r="BJ48" i="13"/>
  <c r="BL30" i="13"/>
  <c r="BB85" i="13"/>
  <c r="BD12" i="13"/>
  <c r="BF14" i="13"/>
  <c r="BL49" i="13"/>
  <c r="BH14" i="13"/>
  <c r="BP29" i="13"/>
  <c r="BE85" i="13"/>
  <c r="BJ81" i="13"/>
  <c r="BL47" i="13"/>
  <c r="BE82" i="13"/>
  <c r="BI71" i="13"/>
  <c r="BG80" i="13"/>
  <c r="BG85" i="13"/>
  <c r="AZ21" i="13"/>
  <c r="AZ47" i="13"/>
  <c r="BE25" i="13"/>
  <c r="AZ30" i="13"/>
  <c r="BP65" i="13"/>
  <c r="BF65" i="13"/>
  <c r="BB13" i="13"/>
  <c r="BH81" i="13"/>
  <c r="BC82" i="13"/>
  <c r="BO94" i="13"/>
  <c r="BE15" i="13"/>
  <c r="AY70" i="13"/>
  <c r="BK48" i="13"/>
  <c r="BE29" i="13"/>
  <c r="BI41" i="13"/>
  <c r="BG12" i="13"/>
  <c r="BF82" i="13"/>
  <c r="BH48" i="13"/>
  <c r="AZ12" i="13"/>
  <c r="BC90" i="13"/>
  <c r="BD93" i="13"/>
  <c r="BM29" i="13"/>
  <c r="BK11" i="13"/>
  <c r="R99" i="13"/>
  <c r="BH80" i="13"/>
  <c r="BM50" i="13"/>
  <c r="BN59" i="13"/>
  <c r="BJ95" i="13"/>
  <c r="BC16" i="13"/>
  <c r="BI29" i="13"/>
  <c r="BG93" i="13"/>
  <c r="BJ22" i="13"/>
  <c r="BB96" i="13"/>
  <c r="AX93" i="13"/>
  <c r="AH93" i="13"/>
  <c r="AJ93" i="13" s="1"/>
  <c r="BC26" i="13"/>
  <c r="BB94" i="13"/>
  <c r="S99" i="13"/>
  <c r="BL11" i="13"/>
  <c r="BM70" i="13"/>
  <c r="BL65" i="13"/>
  <c r="BC97" i="13"/>
  <c r="BO50" i="13"/>
  <c r="BP11" i="13"/>
  <c r="W99" i="13"/>
  <c r="BH94" i="13"/>
  <c r="BD53" i="13"/>
  <c r="BI14" i="13"/>
  <c r="BF48" i="13"/>
  <c r="BL62" i="13"/>
  <c r="AZ22" i="13"/>
  <c r="BA22" i="13"/>
  <c r="BD60" i="13"/>
  <c r="BB49" i="13"/>
  <c r="BB22" i="13"/>
  <c r="BB12" i="13"/>
  <c r="BM21" i="13"/>
  <c r="BA59" i="13"/>
  <c r="BA86" i="13"/>
  <c r="AY19" i="13"/>
  <c r="BP42" i="13"/>
  <c r="BN62" i="13"/>
  <c r="BH53" i="13"/>
  <c r="BM15" i="13"/>
  <c r="BK93" i="13"/>
  <c r="BN82" i="13"/>
  <c r="L99" i="13"/>
  <c r="BE11" i="13"/>
  <c r="BL29" i="13"/>
  <c r="BH26" i="13"/>
  <c r="BD83" i="13"/>
  <c r="BD94" i="13"/>
  <c r="BN15" i="13"/>
  <c r="BN42" i="13"/>
  <c r="BJ19" i="13"/>
  <c r="BD29" i="13"/>
  <c r="AJ48" i="13" l="1"/>
  <c r="AJ47" i="13"/>
  <c r="AJ51" i="13"/>
  <c r="AC51" i="13" s="1"/>
  <c r="AE51" i="13" s="1"/>
  <c r="AJ33" i="13"/>
  <c r="AK33" i="13" s="1"/>
  <c r="AJ34" i="13"/>
  <c r="AO34" i="13" s="1"/>
  <c r="AJ91" i="13"/>
  <c r="AJ46" i="13"/>
  <c r="AN46" i="13" s="1"/>
  <c r="AJ72" i="13"/>
  <c r="AM72" i="13" s="1"/>
  <c r="AJ95" i="13"/>
  <c r="AO95" i="13" s="1"/>
  <c r="AJ74" i="13"/>
  <c r="AL74" i="13" s="1"/>
  <c r="AJ37" i="13"/>
  <c r="AD37" i="13" s="1"/>
  <c r="AF37" i="13" s="1"/>
  <c r="AJ69" i="13"/>
  <c r="AK69" i="13" s="1"/>
  <c r="AJ87" i="13"/>
  <c r="AO87" i="13" s="1"/>
  <c r="AJ90" i="13"/>
  <c r="AN74" i="13"/>
  <c r="AJ30" i="13"/>
  <c r="AJ63" i="13"/>
  <c r="AJ40" i="13"/>
  <c r="AJ58" i="13"/>
  <c r="AJ52" i="13"/>
  <c r="AJ13" i="13"/>
  <c r="AJ64" i="13"/>
  <c r="AJ43" i="13"/>
  <c r="AJ17" i="13"/>
  <c r="AJ62" i="13"/>
  <c r="AN47" i="13"/>
  <c r="AD47" i="13"/>
  <c r="AF47" i="13" s="1"/>
  <c r="AC47" i="13"/>
  <c r="AE47" i="13" s="1"/>
  <c r="AK47" i="13"/>
  <c r="AO47" i="13"/>
  <c r="AM47" i="13"/>
  <c r="AL47" i="13"/>
  <c r="AC34" i="13"/>
  <c r="AE34" i="13" s="1"/>
  <c r="AL34" i="13"/>
  <c r="AO51" i="13"/>
  <c r="AN51" i="13"/>
  <c r="AJ75" i="13"/>
  <c r="AJ29" i="13"/>
  <c r="AJ84" i="13"/>
  <c r="AJ71" i="13"/>
  <c r="AJ60" i="13"/>
  <c r="AJ68" i="13"/>
  <c r="AJ50" i="13"/>
  <c r="Z99" i="13"/>
  <c r="AJ28" i="13"/>
  <c r="AJ80" i="13"/>
  <c r="AJ89" i="13"/>
  <c r="AJ44" i="13"/>
  <c r="AJ57" i="13"/>
  <c r="AJ79" i="13"/>
  <c r="AJ18" i="13"/>
  <c r="AJ61" i="13"/>
  <c r="AJ23" i="13"/>
  <c r="AJ94" i="13"/>
  <c r="AJ32" i="13"/>
  <c r="AJ92" i="13"/>
  <c r="AJ67" i="13"/>
  <c r="AJ66" i="13"/>
  <c r="AJ73" i="13"/>
  <c r="AJ25" i="13"/>
  <c r="AJ12" i="13"/>
  <c r="AJ42" i="13"/>
  <c r="AJ82" i="13"/>
  <c r="AL91" i="13"/>
  <c r="AO91" i="13"/>
  <c r="AM91" i="13"/>
  <c r="AC91" i="13"/>
  <c r="AE91" i="13" s="1"/>
  <c r="AK91" i="13"/>
  <c r="AN91" i="13"/>
  <c r="AD91" i="13"/>
  <c r="AF91" i="13" s="1"/>
  <c r="AJ16" i="13"/>
  <c r="AJ81" i="13"/>
  <c r="AL46" i="13"/>
  <c r="AJ76" i="13"/>
  <c r="AM78" i="13"/>
  <c r="AL78" i="13"/>
  <c r="AC78" i="13"/>
  <c r="AE78" i="13" s="1"/>
  <c r="AO78" i="13"/>
  <c r="AD78" i="13"/>
  <c r="AF78" i="13" s="1"/>
  <c r="AN78" i="13"/>
  <c r="AK78" i="13"/>
  <c r="AJ97" i="13"/>
  <c r="AJ26" i="13"/>
  <c r="AJ39" i="13"/>
  <c r="AJ55" i="13"/>
  <c r="AJ11" i="13"/>
  <c r="AJ38" i="13"/>
  <c r="AJ83" i="13"/>
  <c r="AJ19" i="13"/>
  <c r="AJ77" i="13"/>
  <c r="AJ31" i="13"/>
  <c r="AJ70" i="13"/>
  <c r="AJ35" i="13"/>
  <c r="AJ21" i="13"/>
  <c r="AJ49" i="13"/>
  <c r="AJ88" i="13"/>
  <c r="AK93" i="13"/>
  <c r="AL93" i="13"/>
  <c r="AC93" i="13"/>
  <c r="AE93" i="13" s="1"/>
  <c r="AN93" i="13"/>
  <c r="AM93" i="13"/>
  <c r="AD93" i="13"/>
  <c r="AF93" i="13" s="1"/>
  <c r="AO93" i="13"/>
  <c r="AM48" i="13"/>
  <c r="AL48" i="13"/>
  <c r="AK48" i="13"/>
  <c r="AD48" i="13"/>
  <c r="AF48" i="13" s="1"/>
  <c r="AN48" i="13"/>
  <c r="AO48" i="13"/>
  <c r="AC48" i="13"/>
  <c r="AE48" i="13" s="1"/>
  <c r="AJ15" i="13"/>
  <c r="AD86" i="13"/>
  <c r="AF86" i="13" s="1"/>
  <c r="AC86" i="13"/>
  <c r="AE86" i="13" s="1"/>
  <c r="AN86" i="13"/>
  <c r="AM86" i="13"/>
  <c r="AO86" i="13"/>
  <c r="AK86" i="13"/>
  <c r="AL86" i="13"/>
  <c r="AJ14" i="13"/>
  <c r="AJ85" i="13"/>
  <c r="AJ36" i="13"/>
  <c r="AJ56" i="13"/>
  <c r="AJ59" i="13"/>
  <c r="AJ53" i="13"/>
  <c r="AJ96" i="13"/>
  <c r="AJ22" i="13"/>
  <c r="AJ27" i="13"/>
  <c r="AJ41" i="13"/>
  <c r="AJ54" i="13"/>
  <c r="AJ20" i="13"/>
  <c r="AJ65" i="13"/>
  <c r="AJ24" i="13"/>
  <c r="AJ45" i="13"/>
  <c r="AD46" i="13" l="1"/>
  <c r="AF46" i="13" s="1"/>
  <c r="AC46" i="13"/>
  <c r="AE46" i="13" s="1"/>
  <c r="AO46" i="13"/>
  <c r="AL51" i="13"/>
  <c r="AM51" i="13"/>
  <c r="AB51" i="13" s="1"/>
  <c r="AV51" i="13" s="1"/>
  <c r="AM46" i="13"/>
  <c r="AK46" i="13"/>
  <c r="Z46" i="13" s="1"/>
  <c r="AT46" i="13" s="1"/>
  <c r="AD51" i="13"/>
  <c r="AF51" i="13" s="1"/>
  <c r="AK51" i="13"/>
  <c r="Z51" i="13" s="1"/>
  <c r="AT51" i="13" s="1"/>
  <c r="AN33" i="13"/>
  <c r="AD33" i="13"/>
  <c r="AF33" i="13" s="1"/>
  <c r="AC72" i="13"/>
  <c r="AE72" i="13" s="1"/>
  <c r="AL33" i="13"/>
  <c r="AC33" i="13"/>
  <c r="AE33" i="13" s="1"/>
  <c r="AN72" i="13"/>
  <c r="AO33" i="13"/>
  <c r="Z33" i="13" s="1"/>
  <c r="AT33" i="13" s="1"/>
  <c r="AM33" i="13"/>
  <c r="AK34" i="13"/>
  <c r="AN34" i="13"/>
  <c r="AD34" i="13"/>
  <c r="AF34" i="13" s="1"/>
  <c r="AM34" i="13"/>
  <c r="AB34" i="13" s="1"/>
  <c r="AV34" i="13" s="1"/>
  <c r="AL72" i="13"/>
  <c r="AO72" i="13"/>
  <c r="AB72" i="13" s="1"/>
  <c r="AV72" i="13" s="1"/>
  <c r="AK72" i="13"/>
  <c r="AD72" i="13"/>
  <c r="AF72" i="13" s="1"/>
  <c r="AC37" i="13"/>
  <c r="AE37" i="13" s="1"/>
  <c r="AN69" i="13"/>
  <c r="AC87" i="13"/>
  <c r="AE87" i="13" s="1"/>
  <c r="AK87" i="13"/>
  <c r="Z87" i="13" s="1"/>
  <c r="AT87" i="13" s="1"/>
  <c r="AD87" i="13"/>
  <c r="AF87" i="13" s="1"/>
  <c r="AD69" i="13"/>
  <c r="AF69" i="13" s="1"/>
  <c r="AN95" i="13"/>
  <c r="AN87" i="13"/>
  <c r="AM87" i="13"/>
  <c r="AD95" i="13"/>
  <c r="AF95" i="13" s="1"/>
  <c r="AM69" i="13"/>
  <c r="AK74" i="13"/>
  <c r="AM74" i="13"/>
  <c r="AC74" i="13"/>
  <c r="AE74" i="13" s="1"/>
  <c r="AD74" i="13"/>
  <c r="AF74" i="13" s="1"/>
  <c r="AL69" i="13"/>
  <c r="AC69" i="13"/>
  <c r="AE69" i="13" s="1"/>
  <c r="AN37" i="13"/>
  <c r="AO69" i="13"/>
  <c r="Z69" i="13" s="1"/>
  <c r="AT69" i="13" s="1"/>
  <c r="AL95" i="13"/>
  <c r="AA95" i="13" s="1"/>
  <c r="AU95" i="13" s="1"/>
  <c r="AL87" i="13"/>
  <c r="AO74" i="13"/>
  <c r="AM95" i="13"/>
  <c r="AB95" i="13" s="1"/>
  <c r="AV95" i="13" s="1"/>
  <c r="AC95" i="13"/>
  <c r="AE95" i="13" s="1"/>
  <c r="AK95" i="13"/>
  <c r="AK37" i="13"/>
  <c r="AO37" i="13"/>
  <c r="AA37" i="13" s="1"/>
  <c r="AU37" i="13" s="1"/>
  <c r="AM37" i="13"/>
  <c r="AL37" i="13"/>
  <c r="AN54" i="13"/>
  <c r="AC54" i="13"/>
  <c r="AE54" i="13" s="1"/>
  <c r="AL54" i="13"/>
  <c r="AK54" i="13"/>
  <c r="AO54" i="13"/>
  <c r="AM54" i="13"/>
  <c r="AD54" i="13"/>
  <c r="AF54" i="13" s="1"/>
  <c r="AC36" i="13"/>
  <c r="AE36" i="13" s="1"/>
  <c r="AM36" i="13"/>
  <c r="AO36" i="13"/>
  <c r="AK36" i="13"/>
  <c r="AD36" i="13"/>
  <c r="AF36" i="13" s="1"/>
  <c r="AN36" i="13"/>
  <c r="AL36" i="13"/>
  <c r="AC19" i="13"/>
  <c r="AE19" i="13" s="1"/>
  <c r="AM19" i="13"/>
  <c r="AL19" i="13"/>
  <c r="AO19" i="13"/>
  <c r="AN19" i="13"/>
  <c r="AD19" i="13"/>
  <c r="AF19" i="13" s="1"/>
  <c r="AK19" i="13"/>
  <c r="AC82" i="13"/>
  <c r="AE82" i="13" s="1"/>
  <c r="AD82" i="13"/>
  <c r="AF82" i="13" s="1"/>
  <c r="AO82" i="13"/>
  <c r="AL82" i="13"/>
  <c r="AN82" i="13"/>
  <c r="AK82" i="13"/>
  <c r="AM82" i="13"/>
  <c r="AC32" i="13"/>
  <c r="AE32" i="13" s="1"/>
  <c r="AK32" i="13"/>
  <c r="AN32" i="13"/>
  <c r="AO32" i="13"/>
  <c r="AD32" i="13"/>
  <c r="AF32" i="13" s="1"/>
  <c r="AM32" i="13"/>
  <c r="AL32" i="13"/>
  <c r="AK89" i="13"/>
  <c r="AN89" i="13"/>
  <c r="AO89" i="13"/>
  <c r="AL89" i="13"/>
  <c r="AD89" i="13"/>
  <c r="AF89" i="13" s="1"/>
  <c r="AC89" i="13"/>
  <c r="AE89" i="13" s="1"/>
  <c r="AM89" i="13"/>
  <c r="AD84" i="13"/>
  <c r="AF84" i="13" s="1"/>
  <c r="AL84" i="13"/>
  <c r="AM84" i="13"/>
  <c r="AN84" i="13"/>
  <c r="AC84" i="13"/>
  <c r="AE84" i="13" s="1"/>
  <c r="AO84" i="13"/>
  <c r="AK84" i="13"/>
  <c r="AA51" i="13"/>
  <c r="AU51" i="13" s="1"/>
  <c r="AC43" i="13"/>
  <c r="AE43" i="13" s="1"/>
  <c r="AL43" i="13"/>
  <c r="AN43" i="13"/>
  <c r="AO43" i="13"/>
  <c r="AM43" i="13"/>
  <c r="AD43" i="13"/>
  <c r="AF43" i="13" s="1"/>
  <c r="AK43" i="13"/>
  <c r="AD24" i="13"/>
  <c r="AF24" i="13" s="1"/>
  <c r="AN24" i="13"/>
  <c r="AC24" i="13"/>
  <c r="AE24" i="13" s="1"/>
  <c r="AO24" i="13"/>
  <c r="AL24" i="13"/>
  <c r="AK24" i="13"/>
  <c r="AM24" i="13"/>
  <c r="AM53" i="13"/>
  <c r="AN53" i="13"/>
  <c r="AD53" i="13"/>
  <c r="AF53" i="13" s="1"/>
  <c r="AO53" i="13"/>
  <c r="AK53" i="13"/>
  <c r="AC53" i="13"/>
  <c r="AE53" i="13" s="1"/>
  <c r="AL53" i="13"/>
  <c r="AD88" i="13"/>
  <c r="AF88" i="13" s="1"/>
  <c r="AM88" i="13"/>
  <c r="AC88" i="13"/>
  <c r="AE88" i="13" s="1"/>
  <c r="AK88" i="13"/>
  <c r="AL88" i="13"/>
  <c r="AN88" i="13"/>
  <c r="AO88" i="13"/>
  <c r="AC83" i="13"/>
  <c r="AE83" i="13" s="1"/>
  <c r="AN83" i="13"/>
  <c r="AM83" i="13"/>
  <c r="AO83" i="13"/>
  <c r="AL83" i="13"/>
  <c r="AK83" i="13"/>
  <c r="AD83" i="13"/>
  <c r="AF83" i="13" s="1"/>
  <c r="AC42" i="13"/>
  <c r="AE42" i="13" s="1"/>
  <c r="AN42" i="13"/>
  <c r="AO42" i="13"/>
  <c r="AM42" i="13"/>
  <c r="AL42" i="13"/>
  <c r="AD42" i="13"/>
  <c r="AF42" i="13" s="1"/>
  <c r="AK42" i="13"/>
  <c r="AD94" i="13"/>
  <c r="AF94" i="13" s="1"/>
  <c r="AN94" i="13"/>
  <c r="AK94" i="13"/>
  <c r="AL94" i="13"/>
  <c r="AM94" i="13"/>
  <c r="AO94" i="13"/>
  <c r="AC94" i="13"/>
  <c r="AE94" i="13" s="1"/>
  <c r="AC80" i="13"/>
  <c r="AE80" i="13" s="1"/>
  <c r="AL80" i="13"/>
  <c r="AO80" i="13"/>
  <c r="AD80" i="13"/>
  <c r="AF80" i="13" s="1"/>
  <c r="AK80" i="13"/>
  <c r="AM80" i="13"/>
  <c r="AN80" i="13"/>
  <c r="AO29" i="13"/>
  <c r="AC29" i="13"/>
  <c r="AE29" i="13" s="1"/>
  <c r="AK29" i="13"/>
  <c r="AL29" i="13"/>
  <c r="AD29" i="13"/>
  <c r="AF29" i="13" s="1"/>
  <c r="AM29" i="13"/>
  <c r="AN29" i="13"/>
  <c r="AO40" i="13"/>
  <c r="AN40" i="13"/>
  <c r="AC40" i="13"/>
  <c r="AE40" i="13" s="1"/>
  <c r="AD40" i="13"/>
  <c r="AF40" i="13" s="1"/>
  <c r="AL40" i="13"/>
  <c r="AM40" i="13"/>
  <c r="AK40" i="13"/>
  <c r="AA87" i="13"/>
  <c r="AU87" i="13" s="1"/>
  <c r="AB87" i="13"/>
  <c r="AV87" i="13" s="1"/>
  <c r="AO30" i="13"/>
  <c r="AL30" i="13"/>
  <c r="AM30" i="13"/>
  <c r="AD30" i="13"/>
  <c r="AF30" i="13" s="1"/>
  <c r="AN30" i="13"/>
  <c r="AK30" i="13"/>
  <c r="AC30" i="13"/>
  <c r="AE30" i="13" s="1"/>
  <c r="AK27" i="13"/>
  <c r="AD27" i="13"/>
  <c r="AF27" i="13" s="1"/>
  <c r="AL27" i="13"/>
  <c r="AN27" i="13"/>
  <c r="AC27" i="13"/>
  <c r="AE27" i="13" s="1"/>
  <c r="AO27" i="13"/>
  <c r="AM27" i="13"/>
  <c r="AO14" i="13"/>
  <c r="AK14" i="13"/>
  <c r="AD14" i="13"/>
  <c r="AF14" i="13" s="1"/>
  <c r="AM14" i="13"/>
  <c r="AC14" i="13"/>
  <c r="AE14" i="13" s="1"/>
  <c r="AN14" i="13"/>
  <c r="AL14" i="13"/>
  <c r="AO15" i="13"/>
  <c r="AL15" i="13"/>
  <c r="AM15" i="13"/>
  <c r="AK15" i="13"/>
  <c r="AD15" i="13"/>
  <c r="AF15" i="13" s="1"/>
  <c r="AN15" i="13"/>
  <c r="AC15" i="13"/>
  <c r="AE15" i="13" s="1"/>
  <c r="Z93" i="13"/>
  <c r="AT93" i="13" s="1"/>
  <c r="AB93" i="13"/>
  <c r="AV93" i="13" s="1"/>
  <c r="AA93" i="13"/>
  <c r="AU93" i="13" s="1"/>
  <c r="AO49" i="13"/>
  <c r="AL49" i="13"/>
  <c r="AN49" i="13"/>
  <c r="AM49" i="13"/>
  <c r="AK49" i="13"/>
  <c r="AD49" i="13"/>
  <c r="AF49" i="13" s="1"/>
  <c r="AC49" i="13"/>
  <c r="AE49" i="13" s="1"/>
  <c r="AM31" i="13"/>
  <c r="AO31" i="13"/>
  <c r="AL31" i="13"/>
  <c r="AC31" i="13"/>
  <c r="AE31" i="13" s="1"/>
  <c r="AD31" i="13"/>
  <c r="AF31" i="13" s="1"/>
  <c r="AN31" i="13"/>
  <c r="AK31" i="13"/>
  <c r="AK38" i="13"/>
  <c r="AM38" i="13"/>
  <c r="AC38" i="13"/>
  <c r="AE38" i="13" s="1"/>
  <c r="AO38" i="13"/>
  <c r="AD38" i="13"/>
  <c r="AF38" i="13" s="1"/>
  <c r="AN38" i="13"/>
  <c r="AL38" i="13"/>
  <c r="AC26" i="13"/>
  <c r="AE26" i="13" s="1"/>
  <c r="AD26" i="13"/>
  <c r="AF26" i="13" s="1"/>
  <c r="AM26" i="13"/>
  <c r="AL26" i="13"/>
  <c r="AK26" i="13"/>
  <c r="AN26" i="13"/>
  <c r="AO26" i="13"/>
  <c r="Z91" i="13"/>
  <c r="AT91" i="13" s="1"/>
  <c r="AA91" i="13"/>
  <c r="AU91" i="13" s="1"/>
  <c r="AB91" i="13"/>
  <c r="AV91" i="13" s="1"/>
  <c r="AK12" i="13"/>
  <c r="AM12" i="13"/>
  <c r="AL12" i="13"/>
  <c r="AN12" i="13"/>
  <c r="AO12" i="13"/>
  <c r="AD12" i="13"/>
  <c r="AF12" i="13" s="1"/>
  <c r="AC12" i="13"/>
  <c r="AE12" i="13" s="1"/>
  <c r="AM67" i="13"/>
  <c r="AL67" i="13"/>
  <c r="AO67" i="13"/>
  <c r="AD67" i="13"/>
  <c r="AF67" i="13" s="1"/>
  <c r="AN67" i="13"/>
  <c r="AC67" i="13"/>
  <c r="AE67" i="13" s="1"/>
  <c r="AK67" i="13"/>
  <c r="AC23" i="13"/>
  <c r="AE23" i="13" s="1"/>
  <c r="AL23" i="13"/>
  <c r="AN23" i="13"/>
  <c r="AM23" i="13"/>
  <c r="AO23" i="13"/>
  <c r="AK23" i="13"/>
  <c r="AD23" i="13"/>
  <c r="AF23" i="13" s="1"/>
  <c r="AM57" i="13"/>
  <c r="AO57" i="13"/>
  <c r="AN57" i="13"/>
  <c r="AL57" i="13"/>
  <c r="AD57" i="13"/>
  <c r="AF57" i="13" s="1"/>
  <c r="AK57" i="13"/>
  <c r="AC57" i="13"/>
  <c r="AE57" i="13" s="1"/>
  <c r="AD28" i="13"/>
  <c r="AF28" i="13" s="1"/>
  <c r="AC28" i="13"/>
  <c r="AE28" i="13" s="1"/>
  <c r="AO28" i="13"/>
  <c r="AN28" i="13"/>
  <c r="AK28" i="13"/>
  <c r="AL28" i="13"/>
  <c r="AM28" i="13"/>
  <c r="AL60" i="13"/>
  <c r="AM60" i="13"/>
  <c r="AO60" i="13"/>
  <c r="AN60" i="13"/>
  <c r="AK60" i="13"/>
  <c r="AC60" i="13"/>
  <c r="AE60" i="13" s="1"/>
  <c r="AD60" i="13"/>
  <c r="AF60" i="13" s="1"/>
  <c r="AO75" i="13"/>
  <c r="AC75" i="13"/>
  <c r="AE75" i="13" s="1"/>
  <c r="AK75" i="13"/>
  <c r="AD75" i="13"/>
  <c r="AF75" i="13" s="1"/>
  <c r="AN75" i="13"/>
  <c r="AM75" i="13"/>
  <c r="AL75" i="13"/>
  <c r="Z47" i="13"/>
  <c r="AT47" i="13" s="1"/>
  <c r="AB47" i="13"/>
  <c r="AV47" i="13" s="1"/>
  <c r="AA47" i="13"/>
  <c r="AU47" i="13" s="1"/>
  <c r="AO62" i="13"/>
  <c r="AK62" i="13"/>
  <c r="AL62" i="13"/>
  <c r="AD62" i="13"/>
  <c r="AF62" i="13" s="1"/>
  <c r="AM62" i="13"/>
  <c r="AC62" i="13"/>
  <c r="AE62" i="13" s="1"/>
  <c r="AN62" i="13"/>
  <c r="AN13" i="13"/>
  <c r="AL13" i="13"/>
  <c r="AC13" i="13"/>
  <c r="AE13" i="13" s="1"/>
  <c r="AM13" i="13"/>
  <c r="AD13" i="13"/>
  <c r="AF13" i="13" s="1"/>
  <c r="AO13" i="13"/>
  <c r="AK13" i="13"/>
  <c r="AL63" i="13"/>
  <c r="AN63" i="13"/>
  <c r="AO63" i="13"/>
  <c r="AD63" i="13"/>
  <c r="AF63" i="13" s="1"/>
  <c r="AC63" i="13"/>
  <c r="AE63" i="13" s="1"/>
  <c r="AK63" i="13"/>
  <c r="AM63" i="13"/>
  <c r="AC45" i="13"/>
  <c r="AE45" i="13" s="1"/>
  <c r="AO45" i="13"/>
  <c r="AM45" i="13"/>
  <c r="AN45" i="13"/>
  <c r="AL45" i="13"/>
  <c r="AK45" i="13"/>
  <c r="Z45" i="13" s="1"/>
  <c r="AT45" i="13" s="1"/>
  <c r="AD45" i="13"/>
  <c r="AF45" i="13" s="1"/>
  <c r="AM96" i="13"/>
  <c r="AL96" i="13"/>
  <c r="AD96" i="13"/>
  <c r="AF96" i="13" s="1"/>
  <c r="AK96" i="13"/>
  <c r="AN96" i="13"/>
  <c r="AC96" i="13"/>
  <c r="AE96" i="13" s="1"/>
  <c r="AO96" i="13"/>
  <c r="Z48" i="13"/>
  <c r="AT48" i="13" s="1"/>
  <c r="AA48" i="13"/>
  <c r="AU48" i="13" s="1"/>
  <c r="AB48" i="13"/>
  <c r="AV48" i="13" s="1"/>
  <c r="AC35" i="13"/>
  <c r="AE35" i="13" s="1"/>
  <c r="AO35" i="13"/>
  <c r="AK35" i="13"/>
  <c r="AD35" i="13"/>
  <c r="AF35" i="13" s="1"/>
  <c r="AM35" i="13"/>
  <c r="AN35" i="13"/>
  <c r="AL35" i="13"/>
  <c r="AC55" i="13"/>
  <c r="AE55" i="13" s="1"/>
  <c r="AO55" i="13"/>
  <c r="AD55" i="13"/>
  <c r="AF55" i="13" s="1"/>
  <c r="AL55" i="13"/>
  <c r="AK55" i="13"/>
  <c r="AM55" i="13"/>
  <c r="AN55" i="13"/>
  <c r="AK16" i="13"/>
  <c r="AM16" i="13"/>
  <c r="AO16" i="13"/>
  <c r="AD16" i="13"/>
  <c r="AF16" i="13" s="1"/>
  <c r="AL16" i="13"/>
  <c r="AC16" i="13"/>
  <c r="AE16" i="13" s="1"/>
  <c r="AN16" i="13"/>
  <c r="AO73" i="13"/>
  <c r="AC73" i="13"/>
  <c r="AE73" i="13" s="1"/>
  <c r="AK73" i="13"/>
  <c r="AM73" i="13"/>
  <c r="AD73" i="13"/>
  <c r="AF73" i="13" s="1"/>
  <c r="AN73" i="13"/>
  <c r="AL73" i="13"/>
  <c r="AK18" i="13"/>
  <c r="AO18" i="13"/>
  <c r="AD18" i="13"/>
  <c r="AF18" i="13" s="1"/>
  <c r="AN18" i="13"/>
  <c r="AC18" i="13"/>
  <c r="AE18" i="13" s="1"/>
  <c r="AL18" i="13"/>
  <c r="AM18" i="13"/>
  <c r="AC50" i="13"/>
  <c r="AE50" i="13" s="1"/>
  <c r="AO50" i="13"/>
  <c r="AN50" i="13"/>
  <c r="AK50" i="13"/>
  <c r="AD50" i="13"/>
  <c r="AF50" i="13" s="1"/>
  <c r="AM50" i="13"/>
  <c r="AL50" i="13"/>
  <c r="Z34" i="13"/>
  <c r="AT34" i="13" s="1"/>
  <c r="AA34" i="13"/>
  <c r="AU34" i="13" s="1"/>
  <c r="AM58" i="13"/>
  <c r="AN58" i="13"/>
  <c r="AD58" i="13"/>
  <c r="AF58" i="13" s="1"/>
  <c r="AL58" i="13"/>
  <c r="AC58" i="13"/>
  <c r="AE58" i="13" s="1"/>
  <c r="AK58" i="13"/>
  <c r="AO58" i="13"/>
  <c r="AC41" i="13"/>
  <c r="AE41" i="13" s="1"/>
  <c r="AK41" i="13"/>
  <c r="AN41" i="13"/>
  <c r="AM41" i="13"/>
  <c r="AD41" i="13"/>
  <c r="AF41" i="13" s="1"/>
  <c r="AO41" i="13"/>
  <c r="AL41" i="13"/>
  <c r="AN85" i="13"/>
  <c r="AM85" i="13"/>
  <c r="AL85" i="13"/>
  <c r="AC85" i="13"/>
  <c r="AE85" i="13" s="1"/>
  <c r="AK85" i="13"/>
  <c r="AO85" i="13"/>
  <c r="AD85" i="13"/>
  <c r="AF85" i="13" s="1"/>
  <c r="AA86" i="13"/>
  <c r="AU86" i="13" s="1"/>
  <c r="Z86" i="13"/>
  <c r="AT86" i="13" s="1"/>
  <c r="AB86" i="13"/>
  <c r="AV86" i="13" s="1"/>
  <c r="AM70" i="13"/>
  <c r="AO70" i="13"/>
  <c r="AL70" i="13"/>
  <c r="AC70" i="13"/>
  <c r="AE70" i="13" s="1"/>
  <c r="AK70" i="13"/>
  <c r="AD70" i="13"/>
  <c r="AF70" i="13" s="1"/>
  <c r="AN70" i="13"/>
  <c r="AK39" i="13"/>
  <c r="AC39" i="13"/>
  <c r="AE39" i="13" s="1"/>
  <c r="AM39" i="13"/>
  <c r="AD39" i="13"/>
  <c r="AF39" i="13" s="1"/>
  <c r="AL39" i="13"/>
  <c r="AO39" i="13"/>
  <c r="AN39" i="13"/>
  <c r="AA46" i="13"/>
  <c r="AU46" i="13" s="1"/>
  <c r="AB46" i="13"/>
  <c r="AV46" i="13" s="1"/>
  <c r="AM66" i="13"/>
  <c r="AN66" i="13"/>
  <c r="AC66" i="13"/>
  <c r="AE66" i="13" s="1"/>
  <c r="AD66" i="13"/>
  <c r="AF66" i="13" s="1"/>
  <c r="AK66" i="13"/>
  <c r="AO66" i="13"/>
  <c r="AL66" i="13"/>
  <c r="AO79" i="13"/>
  <c r="AD79" i="13"/>
  <c r="AF79" i="13" s="1"/>
  <c r="AL79" i="13"/>
  <c r="AN79" i="13"/>
  <c r="AC79" i="13"/>
  <c r="AE79" i="13" s="1"/>
  <c r="AK79" i="13"/>
  <c r="AM79" i="13"/>
  <c r="AM68" i="13"/>
  <c r="AC68" i="13"/>
  <c r="AE68" i="13" s="1"/>
  <c r="AK68" i="13"/>
  <c r="AO68" i="13"/>
  <c r="AL68" i="13"/>
  <c r="AN68" i="13"/>
  <c r="AD68" i="13"/>
  <c r="AF68" i="13" s="1"/>
  <c r="AO64" i="13"/>
  <c r="AN64" i="13"/>
  <c r="AD64" i="13"/>
  <c r="AF64" i="13" s="1"/>
  <c r="AM64" i="13"/>
  <c r="AL64" i="13"/>
  <c r="AK64" i="13"/>
  <c r="AC64" i="13"/>
  <c r="AE64" i="13" s="1"/>
  <c r="AK65" i="13"/>
  <c r="AM65" i="13"/>
  <c r="AO65" i="13"/>
  <c r="AN65" i="13"/>
  <c r="AD65" i="13"/>
  <c r="AF65" i="13" s="1"/>
  <c r="AC65" i="13"/>
  <c r="AE65" i="13" s="1"/>
  <c r="AL65" i="13"/>
  <c r="AN59" i="13"/>
  <c r="AC59" i="13"/>
  <c r="AE59" i="13" s="1"/>
  <c r="AO59" i="13"/>
  <c r="AL59" i="13"/>
  <c r="AD59" i="13"/>
  <c r="AF59" i="13" s="1"/>
  <c r="AK59" i="13"/>
  <c r="AM59" i="13"/>
  <c r="AL20" i="13"/>
  <c r="AM20" i="13"/>
  <c r="AN20" i="13"/>
  <c r="AO20" i="13"/>
  <c r="AC20" i="13"/>
  <c r="AE20" i="13" s="1"/>
  <c r="AD20" i="13"/>
  <c r="AF20" i="13" s="1"/>
  <c r="AK20" i="13"/>
  <c r="AN22" i="13"/>
  <c r="AL22" i="13"/>
  <c r="AC22" i="13"/>
  <c r="AE22" i="13" s="1"/>
  <c r="AK22" i="13"/>
  <c r="AM22" i="13"/>
  <c r="AD22" i="13"/>
  <c r="AF22" i="13" s="1"/>
  <c r="AO22" i="13"/>
  <c r="AM56" i="13"/>
  <c r="AO56" i="13"/>
  <c r="AK56" i="13"/>
  <c r="AL56" i="13"/>
  <c r="AC56" i="13"/>
  <c r="AE56" i="13" s="1"/>
  <c r="AD56" i="13"/>
  <c r="AF56" i="13" s="1"/>
  <c r="AN56" i="13"/>
  <c r="AO21" i="13"/>
  <c r="AL21" i="13"/>
  <c r="AM21" i="13"/>
  <c r="AD21" i="13"/>
  <c r="AF21" i="13" s="1"/>
  <c r="AK21" i="13"/>
  <c r="AN21" i="13"/>
  <c r="AC21" i="13"/>
  <c r="AE21" i="13" s="1"/>
  <c r="AD77" i="13"/>
  <c r="AF77" i="13" s="1"/>
  <c r="AO77" i="13"/>
  <c r="AM77" i="13"/>
  <c r="AK77" i="13"/>
  <c r="AL77" i="13"/>
  <c r="AN77" i="13"/>
  <c r="AC77" i="13"/>
  <c r="AE77" i="13" s="1"/>
  <c r="AN11" i="13"/>
  <c r="AC11" i="13"/>
  <c r="AE11" i="13" s="1"/>
  <c r="AK11" i="13"/>
  <c r="AM11" i="13"/>
  <c r="AL11" i="13"/>
  <c r="AD11" i="13"/>
  <c r="AF11" i="13" s="1"/>
  <c r="AO11" i="13"/>
  <c r="AK97" i="13"/>
  <c r="AL97" i="13"/>
  <c r="AO97" i="13"/>
  <c r="AD97" i="13"/>
  <c r="AF97" i="13" s="1"/>
  <c r="AC97" i="13"/>
  <c r="AE97" i="13" s="1"/>
  <c r="AM97" i="13"/>
  <c r="AN97" i="13"/>
  <c r="AB78" i="13"/>
  <c r="AV78" i="13" s="1"/>
  <c r="Z78" i="13"/>
  <c r="AT78" i="13" s="1"/>
  <c r="AA78" i="13"/>
  <c r="AU78" i="13" s="1"/>
  <c r="AD76" i="13"/>
  <c r="AF76" i="13" s="1"/>
  <c r="AK76" i="13"/>
  <c r="AN76" i="13"/>
  <c r="AL76" i="13"/>
  <c r="AM76" i="13"/>
  <c r="AO76" i="13"/>
  <c r="AC76" i="13"/>
  <c r="AE76" i="13" s="1"/>
  <c r="AK81" i="13"/>
  <c r="AD81" i="13"/>
  <c r="AF81" i="13" s="1"/>
  <c r="AN81" i="13"/>
  <c r="AM81" i="13"/>
  <c r="AL81" i="13"/>
  <c r="AO81" i="13"/>
  <c r="AC81" i="13"/>
  <c r="AE81" i="13" s="1"/>
  <c r="AL25" i="13"/>
  <c r="AC25" i="13"/>
  <c r="AE25" i="13" s="1"/>
  <c r="AO25" i="13"/>
  <c r="AK25" i="13"/>
  <c r="AN25" i="13"/>
  <c r="AD25" i="13"/>
  <c r="AF25" i="13" s="1"/>
  <c r="AM25" i="13"/>
  <c r="AN92" i="13"/>
  <c r="AM92" i="13"/>
  <c r="AL92" i="13"/>
  <c r="AO92" i="13"/>
  <c r="AD92" i="13"/>
  <c r="AF92" i="13" s="1"/>
  <c r="AK92" i="13"/>
  <c r="AC92" i="13"/>
  <c r="AE92" i="13" s="1"/>
  <c r="AK61" i="13"/>
  <c r="AN61" i="13"/>
  <c r="AO61" i="13"/>
  <c r="AC61" i="13"/>
  <c r="AE61" i="13" s="1"/>
  <c r="AD61" i="13"/>
  <c r="AF61" i="13" s="1"/>
  <c r="AM61" i="13"/>
  <c r="AL61" i="13"/>
  <c r="AO44" i="13"/>
  <c r="AC44" i="13"/>
  <c r="AE44" i="13" s="1"/>
  <c r="AL44" i="13"/>
  <c r="AD44" i="13"/>
  <c r="AF44" i="13" s="1"/>
  <c r="AM44" i="13"/>
  <c r="AN44" i="13"/>
  <c r="AK44" i="13"/>
  <c r="AK71" i="13"/>
  <c r="AM71" i="13"/>
  <c r="AD71" i="13"/>
  <c r="AF71" i="13" s="1"/>
  <c r="AC71" i="13"/>
  <c r="AE71" i="13" s="1"/>
  <c r="AL71" i="13"/>
  <c r="AN71" i="13"/>
  <c r="AO71" i="13"/>
  <c r="AM17" i="13"/>
  <c r="AK17" i="13"/>
  <c r="AD17" i="13"/>
  <c r="AF17" i="13" s="1"/>
  <c r="AC17" i="13"/>
  <c r="AE17" i="13" s="1"/>
  <c r="AL17" i="13"/>
  <c r="AO17" i="13"/>
  <c r="AN17" i="13"/>
  <c r="AO52" i="13"/>
  <c r="AK52" i="13"/>
  <c r="AM52" i="13"/>
  <c r="AC52" i="13"/>
  <c r="AE52" i="13" s="1"/>
  <c r="AL52" i="13"/>
  <c r="AD52" i="13"/>
  <c r="AF52" i="13" s="1"/>
  <c r="AN52" i="13"/>
  <c r="Z95" i="13"/>
  <c r="AT95" i="13" s="1"/>
  <c r="AN90" i="13"/>
  <c r="AM90" i="13"/>
  <c r="AC90" i="13"/>
  <c r="AE90" i="13" s="1"/>
  <c r="AD90" i="13"/>
  <c r="AF90" i="13" s="1"/>
  <c r="AK90" i="13"/>
  <c r="AO90" i="13"/>
  <c r="AL90" i="13"/>
  <c r="Z37" i="13" l="1"/>
  <c r="AT37" i="13" s="1"/>
  <c r="AB74" i="13"/>
  <c r="AV74" i="13" s="1"/>
  <c r="AB33" i="13"/>
  <c r="AV33" i="13" s="1"/>
  <c r="AA33" i="13"/>
  <c r="AU33" i="13" s="1"/>
  <c r="AA72" i="13"/>
  <c r="AU72" i="13" s="1"/>
  <c r="Z72" i="13"/>
  <c r="AT72" i="13" s="1"/>
  <c r="AA74" i="13"/>
  <c r="AU74" i="13" s="1"/>
  <c r="Z57" i="13"/>
  <c r="AT57" i="13" s="1"/>
  <c r="AB69" i="13"/>
  <c r="AV69" i="13" s="1"/>
  <c r="AB37" i="13"/>
  <c r="AV37" i="13" s="1"/>
  <c r="AA69" i="13"/>
  <c r="AU69" i="13" s="1"/>
  <c r="Z74" i="13"/>
  <c r="AT74" i="13" s="1"/>
  <c r="AA50" i="13"/>
  <c r="AU50" i="13" s="1"/>
  <c r="Z50" i="13"/>
  <c r="AT50" i="13" s="1"/>
  <c r="AA57" i="13"/>
  <c r="AU57" i="13" s="1"/>
  <c r="Z15" i="13"/>
  <c r="AT15" i="13" s="1"/>
  <c r="AA52" i="13"/>
  <c r="AU52" i="13" s="1"/>
  <c r="AB52" i="13"/>
  <c r="AV52" i="13" s="1"/>
  <c r="Z52" i="13"/>
  <c r="AT52" i="13" s="1"/>
  <c r="AA17" i="13"/>
  <c r="AU17" i="13" s="1"/>
  <c r="AB17" i="13"/>
  <c r="AV17" i="13" s="1"/>
  <c r="Z17" i="13"/>
  <c r="AT17" i="13" s="1"/>
  <c r="AB76" i="13"/>
  <c r="AV76" i="13" s="1"/>
  <c r="AA76" i="13"/>
  <c r="AU76" i="13" s="1"/>
  <c r="Z76" i="13"/>
  <c r="AT76" i="13" s="1"/>
  <c r="AB11" i="13"/>
  <c r="AV11" i="13" s="1"/>
  <c r="AA11" i="13"/>
  <c r="AU11" i="13" s="1"/>
  <c r="Z11" i="13"/>
  <c r="AT11" i="13" s="1"/>
  <c r="AB77" i="13"/>
  <c r="AV77" i="13" s="1"/>
  <c r="Z77" i="13"/>
  <c r="AT77" i="13" s="1"/>
  <c r="AA77" i="13"/>
  <c r="AU77" i="13" s="1"/>
  <c r="AA21" i="13"/>
  <c r="AU21" i="13" s="1"/>
  <c r="AB21" i="13"/>
  <c r="AV21" i="13" s="1"/>
  <c r="Z21" i="13"/>
  <c r="AT21" i="13" s="1"/>
  <c r="Z22" i="13"/>
  <c r="AT22" i="13" s="1"/>
  <c r="AA22" i="13"/>
  <c r="AU22" i="13" s="1"/>
  <c r="AB22" i="13"/>
  <c r="AV22" i="13" s="1"/>
  <c r="Z79" i="13"/>
  <c r="AT79" i="13" s="1"/>
  <c r="AB79" i="13"/>
  <c r="AV79" i="13" s="1"/>
  <c r="AA79" i="13"/>
  <c r="AU79" i="13" s="1"/>
  <c r="Z39" i="13"/>
  <c r="AT39" i="13" s="1"/>
  <c r="AB39" i="13"/>
  <c r="AV39" i="13" s="1"/>
  <c r="AA39" i="13"/>
  <c r="AU39" i="13" s="1"/>
  <c r="AA41" i="13"/>
  <c r="AU41" i="13" s="1"/>
  <c r="AB41" i="13"/>
  <c r="AV41" i="13" s="1"/>
  <c r="Z41" i="13"/>
  <c r="AT41" i="13" s="1"/>
  <c r="AA18" i="13"/>
  <c r="AU18" i="13" s="1"/>
  <c r="Z18" i="13"/>
  <c r="AT18" i="13" s="1"/>
  <c r="AB18" i="13"/>
  <c r="AV18" i="13" s="1"/>
  <c r="AB73" i="13"/>
  <c r="AV73" i="13" s="1"/>
  <c r="AA73" i="13"/>
  <c r="AU73" i="13" s="1"/>
  <c r="Z73" i="13"/>
  <c r="AT73" i="13" s="1"/>
  <c r="AA35" i="13"/>
  <c r="AU35" i="13" s="1"/>
  <c r="Z35" i="13"/>
  <c r="AT35" i="13" s="1"/>
  <c r="AB35" i="13"/>
  <c r="AV35" i="13" s="1"/>
  <c r="AB60" i="13"/>
  <c r="AV60" i="13" s="1"/>
  <c r="AA60" i="13"/>
  <c r="AU60" i="13" s="1"/>
  <c r="Z60" i="13"/>
  <c r="AT60" i="13" s="1"/>
  <c r="AB67" i="13"/>
  <c r="AV67" i="13" s="1"/>
  <c r="AA67" i="13"/>
  <c r="AU67" i="13" s="1"/>
  <c r="Z67" i="13"/>
  <c r="AT67" i="13" s="1"/>
  <c r="AB31" i="13"/>
  <c r="AV31" i="13" s="1"/>
  <c r="AA31" i="13"/>
  <c r="AU31" i="13" s="1"/>
  <c r="Z31" i="13"/>
  <c r="AT31" i="13" s="1"/>
  <c r="AB49" i="13"/>
  <c r="AV49" i="13" s="1"/>
  <c r="AA49" i="13"/>
  <c r="AU49" i="13" s="1"/>
  <c r="Z49" i="13"/>
  <c r="AT49" i="13" s="1"/>
  <c r="AB15" i="13"/>
  <c r="AV15" i="13" s="1"/>
  <c r="Z29" i="13"/>
  <c r="AT29" i="13" s="1"/>
  <c r="AA29" i="13"/>
  <c r="AU29" i="13" s="1"/>
  <c r="AB29" i="13"/>
  <c r="AV29" i="13" s="1"/>
  <c r="AA43" i="13"/>
  <c r="AU43" i="13" s="1"/>
  <c r="Z43" i="13"/>
  <c r="AT43" i="13" s="1"/>
  <c r="AB43" i="13"/>
  <c r="AV43" i="13" s="1"/>
  <c r="AB84" i="13"/>
  <c r="AV84" i="13" s="1"/>
  <c r="Z84" i="13"/>
  <c r="AT84" i="13" s="1"/>
  <c r="AA84" i="13"/>
  <c r="AU84" i="13" s="1"/>
  <c r="AA32" i="13"/>
  <c r="AU32" i="13" s="1"/>
  <c r="Z32" i="13"/>
  <c r="AT32" i="13" s="1"/>
  <c r="AB32" i="13"/>
  <c r="AV32" i="13" s="1"/>
  <c r="Z82" i="13"/>
  <c r="AT82" i="13" s="1"/>
  <c r="AA82" i="13"/>
  <c r="AU82" i="13" s="1"/>
  <c r="AB82" i="13"/>
  <c r="AV82" i="13" s="1"/>
  <c r="AA90" i="13"/>
  <c r="AU90" i="13" s="1"/>
  <c r="AB90" i="13"/>
  <c r="AV90" i="13" s="1"/>
  <c r="Z90" i="13"/>
  <c r="AT90" i="13" s="1"/>
  <c r="Z71" i="13"/>
  <c r="AT71" i="13" s="1"/>
  <c r="AA71" i="13"/>
  <c r="AU71" i="13" s="1"/>
  <c r="AB71" i="13"/>
  <c r="AV71" i="13" s="1"/>
  <c r="AB92" i="13"/>
  <c r="AV92" i="13" s="1"/>
  <c r="AA92" i="13"/>
  <c r="AU92" i="13" s="1"/>
  <c r="Z92" i="13"/>
  <c r="AT92" i="13" s="1"/>
  <c r="AA25" i="13"/>
  <c r="AU25" i="13" s="1"/>
  <c r="Z25" i="13"/>
  <c r="AT25" i="13" s="1"/>
  <c r="AB25" i="13"/>
  <c r="AV25" i="13" s="1"/>
  <c r="AA81" i="13"/>
  <c r="AU81" i="13" s="1"/>
  <c r="Z81" i="13"/>
  <c r="AT81" i="13" s="1"/>
  <c r="AB81" i="13"/>
  <c r="AV81" i="13" s="1"/>
  <c r="AA97" i="13"/>
  <c r="AU97" i="13" s="1"/>
  <c r="Z97" i="13"/>
  <c r="AT97" i="13" s="1"/>
  <c r="AB97" i="13"/>
  <c r="AV97" i="13" s="1"/>
  <c r="D53" i="30"/>
  <c r="D50" i="30"/>
  <c r="D24" i="30"/>
  <c r="T28" i="30"/>
  <c r="D33" i="30"/>
  <c r="D61" i="30"/>
  <c r="T26" i="30"/>
  <c r="T31" i="30"/>
  <c r="D22" i="30"/>
  <c r="D45" i="30"/>
  <c r="T21" i="30"/>
  <c r="T19" i="30"/>
  <c r="D19" i="30"/>
  <c r="D47" i="30"/>
  <c r="D37" i="30"/>
  <c r="D59" i="30"/>
  <c r="D23" i="30"/>
  <c r="D30" i="30"/>
  <c r="T25" i="30"/>
  <c r="D28" i="30"/>
  <c r="D27" i="30"/>
  <c r="D57" i="30"/>
  <c r="D51" i="30"/>
  <c r="D58" i="30"/>
  <c r="T18" i="30"/>
  <c r="D25" i="30"/>
  <c r="D55" i="30"/>
  <c r="T29" i="30"/>
  <c r="T20" i="30"/>
  <c r="T32" i="30"/>
  <c r="D39" i="30"/>
  <c r="D41" i="30"/>
  <c r="T34" i="30"/>
  <c r="D42" i="30"/>
  <c r="D32" i="30"/>
  <c r="D38" i="30"/>
  <c r="D17" i="30"/>
  <c r="D31" i="30"/>
  <c r="D52" i="30"/>
  <c r="D35" i="30"/>
  <c r="D44" i="30"/>
  <c r="T24" i="30"/>
  <c r="D48" i="30"/>
  <c r="D54" i="30"/>
  <c r="T30" i="30"/>
  <c r="D40" i="30"/>
  <c r="D20" i="30"/>
  <c r="D29" i="30"/>
  <c r="T23" i="30"/>
  <c r="D36" i="30"/>
  <c r="T33" i="30"/>
  <c r="T22" i="30"/>
  <c r="T27" i="30"/>
  <c r="D49" i="30"/>
  <c r="D26" i="30"/>
  <c r="D43" i="30"/>
  <c r="D34" i="30"/>
  <c r="D46" i="30"/>
  <c r="D60" i="30"/>
  <c r="D56" i="30"/>
  <c r="T17" i="30"/>
  <c r="D18" i="30"/>
  <c r="D21" i="30"/>
  <c r="T40" i="30"/>
  <c r="T41" i="30"/>
  <c r="T39" i="30"/>
  <c r="T37" i="30"/>
  <c r="T35" i="30"/>
  <c r="T38" i="30"/>
  <c r="T51" i="30"/>
  <c r="T61" i="30"/>
  <c r="T56" i="30"/>
  <c r="T52" i="30"/>
  <c r="T44" i="30"/>
  <c r="T36" i="30"/>
  <c r="T58" i="30"/>
  <c r="T46" i="30"/>
  <c r="T43" i="30"/>
  <c r="T45" i="30"/>
  <c r="T50" i="30"/>
  <c r="T60" i="30"/>
  <c r="T48" i="30"/>
  <c r="T47" i="30"/>
  <c r="T55" i="30"/>
  <c r="T49" i="30"/>
  <c r="T42" i="30"/>
  <c r="T57" i="30"/>
  <c r="T54" i="30"/>
  <c r="T53" i="30"/>
  <c r="T59" i="30"/>
  <c r="AA65" i="13"/>
  <c r="AU65" i="13" s="1"/>
  <c r="AB65" i="13"/>
  <c r="AV65" i="13" s="1"/>
  <c r="Z65" i="13"/>
  <c r="AT65" i="13" s="1"/>
  <c r="AB85" i="13"/>
  <c r="AV85" i="13" s="1"/>
  <c r="Z85" i="13"/>
  <c r="AT85" i="13" s="1"/>
  <c r="AA85" i="13"/>
  <c r="AU85" i="13" s="1"/>
  <c r="AB50" i="13"/>
  <c r="AV50" i="13" s="1"/>
  <c r="Z16" i="13"/>
  <c r="AT16" i="13" s="1"/>
  <c r="AA16" i="13"/>
  <c r="AU16" i="13" s="1"/>
  <c r="AB16" i="13"/>
  <c r="AV16" i="13" s="1"/>
  <c r="Z55" i="13"/>
  <c r="AT55" i="13" s="1"/>
  <c r="AB55" i="13"/>
  <c r="AV55" i="13" s="1"/>
  <c r="AA55" i="13"/>
  <c r="AU55" i="13" s="1"/>
  <c r="AA96" i="13"/>
  <c r="AU96" i="13" s="1"/>
  <c r="AB96" i="13"/>
  <c r="AV96" i="13" s="1"/>
  <c r="Z96" i="13"/>
  <c r="AT96" i="13" s="1"/>
  <c r="AB45" i="13"/>
  <c r="AV45" i="13" s="1"/>
  <c r="AA45" i="13"/>
  <c r="AU45" i="13" s="1"/>
  <c r="Z12" i="13"/>
  <c r="AT12" i="13" s="1"/>
  <c r="AB12" i="13"/>
  <c r="AV12" i="13" s="1"/>
  <c r="AA12" i="13"/>
  <c r="AU12" i="13" s="1"/>
  <c r="Z26" i="13"/>
  <c r="AT26" i="13" s="1"/>
  <c r="AA26" i="13"/>
  <c r="AU26" i="13" s="1"/>
  <c r="AB26" i="13"/>
  <c r="AV26" i="13" s="1"/>
  <c r="AA15" i="13"/>
  <c r="AU15" i="13" s="1"/>
  <c r="AB14" i="13"/>
  <c r="AV14" i="13" s="1"/>
  <c r="AA14" i="13"/>
  <c r="AU14" i="13" s="1"/>
  <c r="Z14" i="13"/>
  <c r="AT14" i="13" s="1"/>
  <c r="Z40" i="13"/>
  <c r="AT40" i="13" s="1"/>
  <c r="AB40" i="13"/>
  <c r="AV40" i="13" s="1"/>
  <c r="AA40" i="13"/>
  <c r="AU40" i="13" s="1"/>
  <c r="AA80" i="13"/>
  <c r="AU80" i="13" s="1"/>
  <c r="AB80" i="13"/>
  <c r="AV80" i="13" s="1"/>
  <c r="Z80" i="13"/>
  <c r="AT80" i="13" s="1"/>
  <c r="Z94" i="13"/>
  <c r="AT94" i="13" s="1"/>
  <c r="AB94" i="13"/>
  <c r="AV94" i="13" s="1"/>
  <c r="AA94" i="13"/>
  <c r="AU94" i="13" s="1"/>
  <c r="Z83" i="13"/>
  <c r="AT83" i="13" s="1"/>
  <c r="AA83" i="13"/>
  <c r="AU83" i="13" s="1"/>
  <c r="AB83" i="13"/>
  <c r="AV83" i="13" s="1"/>
  <c r="AB88" i="13"/>
  <c r="AV88" i="13" s="1"/>
  <c r="AA88" i="13"/>
  <c r="AU88" i="13" s="1"/>
  <c r="Z88" i="13"/>
  <c r="AT88" i="13" s="1"/>
  <c r="AB44" i="13"/>
  <c r="AV44" i="13" s="1"/>
  <c r="AA44" i="13"/>
  <c r="AU44" i="13" s="1"/>
  <c r="Z44" i="13"/>
  <c r="AT44" i="13" s="1"/>
  <c r="AA56" i="13"/>
  <c r="AU56" i="13" s="1"/>
  <c r="Z56" i="13"/>
  <c r="AT56" i="13" s="1"/>
  <c r="AB56" i="13"/>
  <c r="AV56" i="13" s="1"/>
  <c r="Z20" i="13"/>
  <c r="AT20" i="13" s="1"/>
  <c r="AB20" i="13"/>
  <c r="AV20" i="13" s="1"/>
  <c r="AA20" i="13"/>
  <c r="AU20" i="13" s="1"/>
  <c r="AB59" i="13"/>
  <c r="AV59" i="13" s="1"/>
  <c r="Z59" i="13"/>
  <c r="AT59" i="13" s="1"/>
  <c r="AA59" i="13"/>
  <c r="AU59" i="13" s="1"/>
  <c r="Z64" i="13"/>
  <c r="AT64" i="13" s="1"/>
  <c r="AB64" i="13"/>
  <c r="AV64" i="13" s="1"/>
  <c r="AA64" i="13"/>
  <c r="AU64" i="13" s="1"/>
  <c r="AA68" i="13"/>
  <c r="AU68" i="13" s="1"/>
  <c r="Z68" i="13"/>
  <c r="AT68" i="13" s="1"/>
  <c r="AB68" i="13"/>
  <c r="AV68" i="13" s="1"/>
  <c r="AA66" i="13"/>
  <c r="AU66" i="13" s="1"/>
  <c r="Z66" i="13"/>
  <c r="AT66" i="13" s="1"/>
  <c r="AB66" i="13"/>
  <c r="AV66" i="13" s="1"/>
  <c r="AB58" i="13"/>
  <c r="AV58" i="13" s="1"/>
  <c r="Z58" i="13"/>
  <c r="AT58" i="13" s="1"/>
  <c r="AA58" i="13"/>
  <c r="AU58" i="13" s="1"/>
  <c r="AA63" i="13"/>
  <c r="AU63" i="13" s="1"/>
  <c r="Z63" i="13"/>
  <c r="AT63" i="13" s="1"/>
  <c r="AB63" i="13"/>
  <c r="AV63" i="13" s="1"/>
  <c r="AA13" i="13"/>
  <c r="AU13" i="13" s="1"/>
  <c r="AB13" i="13"/>
  <c r="AV13" i="13" s="1"/>
  <c r="Z13" i="13"/>
  <c r="AT13" i="13" s="1"/>
  <c r="AA62" i="13"/>
  <c r="AU62" i="13" s="1"/>
  <c r="AB62" i="13"/>
  <c r="AV62" i="13" s="1"/>
  <c r="Z62" i="13"/>
  <c r="AT62" i="13" s="1"/>
  <c r="AB24" i="13"/>
  <c r="AV24" i="13" s="1"/>
  <c r="Z24" i="13"/>
  <c r="AT24" i="13" s="1"/>
  <c r="AA24" i="13"/>
  <c r="AU24" i="13" s="1"/>
  <c r="AB89" i="13"/>
  <c r="AV89" i="13" s="1"/>
  <c r="AA89" i="13"/>
  <c r="AU89" i="13" s="1"/>
  <c r="Z89" i="13"/>
  <c r="AT89" i="13" s="1"/>
  <c r="Z19" i="13"/>
  <c r="AT19" i="13" s="1"/>
  <c r="AB19" i="13"/>
  <c r="AV19" i="13" s="1"/>
  <c r="AA19" i="13"/>
  <c r="AU19" i="13" s="1"/>
  <c r="Z36" i="13"/>
  <c r="AT36" i="13" s="1"/>
  <c r="AB36" i="13"/>
  <c r="AV36" i="13" s="1"/>
  <c r="AA36" i="13"/>
  <c r="AU36" i="13" s="1"/>
  <c r="Z61" i="13"/>
  <c r="AT61" i="13" s="1"/>
  <c r="AA61" i="13"/>
  <c r="AU61" i="13" s="1"/>
  <c r="AB61" i="13"/>
  <c r="AV61" i="13" s="1"/>
  <c r="AA70" i="13"/>
  <c r="AU70" i="13" s="1"/>
  <c r="AB70" i="13"/>
  <c r="AV70" i="13" s="1"/>
  <c r="Z70" i="13"/>
  <c r="AT70" i="13" s="1"/>
  <c r="AA75" i="13"/>
  <c r="AU75" i="13" s="1"/>
  <c r="AB75" i="13"/>
  <c r="AV75" i="13" s="1"/>
  <c r="Z75" i="13"/>
  <c r="AT75" i="13" s="1"/>
  <c r="Z28" i="13"/>
  <c r="AT28" i="13" s="1"/>
  <c r="AB28" i="13"/>
  <c r="AV28" i="13" s="1"/>
  <c r="AA28" i="13"/>
  <c r="AU28" i="13" s="1"/>
  <c r="AB57" i="13"/>
  <c r="AV57" i="13" s="1"/>
  <c r="AA23" i="13"/>
  <c r="AU23" i="13" s="1"/>
  <c r="AB23" i="13"/>
  <c r="AV23" i="13" s="1"/>
  <c r="Z23" i="13"/>
  <c r="AT23" i="13" s="1"/>
  <c r="AB38" i="13"/>
  <c r="AV38" i="13" s="1"/>
  <c r="AA38" i="13"/>
  <c r="AU38" i="13" s="1"/>
  <c r="Z38" i="13"/>
  <c r="AT38" i="13" s="1"/>
  <c r="Z27" i="13"/>
  <c r="AT27" i="13" s="1"/>
  <c r="AB27" i="13"/>
  <c r="AV27" i="13" s="1"/>
  <c r="AA27" i="13"/>
  <c r="AU27" i="13" s="1"/>
  <c r="AA30" i="13"/>
  <c r="AU30" i="13" s="1"/>
  <c r="Z30" i="13"/>
  <c r="AT30" i="13" s="1"/>
  <c r="AB30" i="13"/>
  <c r="AV30" i="13" s="1"/>
  <c r="Z42" i="13"/>
  <c r="AT42" i="13" s="1"/>
  <c r="AA42" i="13"/>
  <c r="AU42" i="13" s="1"/>
  <c r="AB42" i="13"/>
  <c r="AV42" i="13" s="1"/>
  <c r="AA53" i="13"/>
  <c r="AU53" i="13" s="1"/>
  <c r="Z53" i="13"/>
  <c r="AT53" i="13" s="1"/>
  <c r="AB53" i="13"/>
  <c r="AV53" i="13" s="1"/>
  <c r="Z54" i="13"/>
  <c r="AT54" i="13" s="1"/>
  <c r="AB54" i="13"/>
  <c r="AV54" i="13" s="1"/>
  <c r="AA54" i="13"/>
  <c r="AU54" i="13" s="1"/>
  <c r="AF57" i="30" l="1"/>
  <c r="AB57" i="30"/>
  <c r="AB47" i="30"/>
  <c r="AF47" i="30"/>
  <c r="AF45" i="30"/>
  <c r="AB45" i="30"/>
  <c r="AB36" i="30"/>
  <c r="AF36" i="30"/>
  <c r="AB61" i="30"/>
  <c r="AF61" i="30"/>
  <c r="AF37" i="30"/>
  <c r="AB37" i="30"/>
  <c r="F21" i="30"/>
  <c r="Q21" i="30"/>
  <c r="R21" i="30"/>
  <c r="L21" i="30"/>
  <c r="U21" i="30"/>
  <c r="E21" i="30"/>
  <c r="K21" i="30"/>
  <c r="Q60" i="30"/>
  <c r="L60" i="30"/>
  <c r="K60" i="30"/>
  <c r="U60" i="30"/>
  <c r="F60" i="30"/>
  <c r="R60" i="30"/>
  <c r="E60" i="30"/>
  <c r="F26" i="30"/>
  <c r="E26" i="30"/>
  <c r="U26" i="30"/>
  <c r="K26" i="30"/>
  <c r="Q26" i="30"/>
  <c r="R26" i="30"/>
  <c r="L26" i="30"/>
  <c r="AF33" i="30"/>
  <c r="AB33" i="30"/>
  <c r="F20" i="30"/>
  <c r="U20" i="30"/>
  <c r="Q20" i="30"/>
  <c r="E20" i="30"/>
  <c r="K20" i="30"/>
  <c r="R20" i="30"/>
  <c r="L20" i="30"/>
  <c r="L48" i="30"/>
  <c r="Q48" i="30"/>
  <c r="E48" i="30"/>
  <c r="R48" i="30"/>
  <c r="K48" i="30"/>
  <c r="U48" i="30"/>
  <c r="F48" i="30"/>
  <c r="E52" i="30"/>
  <c r="U52" i="30"/>
  <c r="Q52" i="30"/>
  <c r="K52" i="30"/>
  <c r="L52" i="30"/>
  <c r="F52" i="30"/>
  <c r="R52" i="30"/>
  <c r="L32" i="30"/>
  <c r="Q32" i="30"/>
  <c r="F32" i="30"/>
  <c r="R32" i="30"/>
  <c r="U32" i="30"/>
  <c r="E32" i="30"/>
  <c r="K32" i="30"/>
  <c r="R39" i="30"/>
  <c r="U39" i="30"/>
  <c r="K39" i="30"/>
  <c r="Q39" i="30"/>
  <c r="E39" i="30"/>
  <c r="L39" i="30"/>
  <c r="F39" i="30"/>
  <c r="F55" i="30"/>
  <c r="E55" i="30"/>
  <c r="Q55" i="30"/>
  <c r="L55" i="30"/>
  <c r="U55" i="30"/>
  <c r="K55" i="30"/>
  <c r="R55" i="30"/>
  <c r="E51" i="30"/>
  <c r="R51" i="30"/>
  <c r="U51" i="30"/>
  <c r="Q51" i="30"/>
  <c r="K51" i="30"/>
  <c r="L51" i="30"/>
  <c r="F51" i="30"/>
  <c r="AB25" i="30"/>
  <c r="AF25" i="30"/>
  <c r="L37" i="30"/>
  <c r="K37" i="30"/>
  <c r="F37" i="30"/>
  <c r="Q37" i="30"/>
  <c r="E37" i="30"/>
  <c r="R37" i="30"/>
  <c r="U37" i="30"/>
  <c r="AF21" i="30"/>
  <c r="AB21" i="30"/>
  <c r="AB26" i="30"/>
  <c r="AF26" i="30"/>
  <c r="L24" i="30"/>
  <c r="Q24" i="30"/>
  <c r="U24" i="30"/>
  <c r="F24" i="30"/>
  <c r="R24" i="30"/>
  <c r="E24" i="30"/>
  <c r="K24" i="30"/>
  <c r="AF59" i="30"/>
  <c r="AB59" i="30"/>
  <c r="AB42" i="30"/>
  <c r="AF42" i="30"/>
  <c r="AF48" i="30"/>
  <c r="AB48" i="30"/>
  <c r="AF43" i="30"/>
  <c r="AB43" i="30"/>
  <c r="AF44" i="30"/>
  <c r="AB44" i="30"/>
  <c r="AF51" i="30"/>
  <c r="AB51" i="30"/>
  <c r="AB39" i="30"/>
  <c r="AF39" i="30"/>
  <c r="Q18" i="30"/>
  <c r="R18" i="30"/>
  <c r="U18" i="30"/>
  <c r="L18" i="30"/>
  <c r="K18" i="30"/>
  <c r="F18" i="30"/>
  <c r="E18" i="30"/>
  <c r="E46" i="30"/>
  <c r="U46" i="30"/>
  <c r="L46" i="30"/>
  <c r="R46" i="30"/>
  <c r="F46" i="30"/>
  <c r="Q46" i="30"/>
  <c r="K46" i="30"/>
  <c r="R49" i="30"/>
  <c r="U49" i="30"/>
  <c r="K49" i="30"/>
  <c r="E49" i="30"/>
  <c r="Q49" i="30"/>
  <c r="L49" i="30"/>
  <c r="F49" i="30"/>
  <c r="Q36" i="30"/>
  <c r="L36" i="30"/>
  <c r="R36" i="30"/>
  <c r="F36" i="30"/>
  <c r="E36" i="30"/>
  <c r="K36" i="30"/>
  <c r="U36" i="30"/>
  <c r="L40" i="30"/>
  <c r="Q40" i="30"/>
  <c r="K40" i="30"/>
  <c r="E40" i="30"/>
  <c r="U40" i="30"/>
  <c r="F40" i="30"/>
  <c r="R40" i="30"/>
  <c r="AF24" i="30"/>
  <c r="AB24" i="30"/>
  <c r="R31" i="30"/>
  <c r="F31" i="30"/>
  <c r="L31" i="30"/>
  <c r="K31" i="30"/>
  <c r="E31" i="30"/>
  <c r="Q31" i="30"/>
  <c r="U31" i="30"/>
  <c r="F42" i="30"/>
  <c r="U42" i="30"/>
  <c r="L42" i="30"/>
  <c r="K42" i="30"/>
  <c r="R42" i="30"/>
  <c r="Q42" i="30"/>
  <c r="E42" i="30"/>
  <c r="AB32" i="30"/>
  <c r="AF32" i="30"/>
  <c r="R25" i="30"/>
  <c r="E25" i="30"/>
  <c r="Q25" i="30"/>
  <c r="F25" i="30"/>
  <c r="K25" i="30"/>
  <c r="L25" i="30"/>
  <c r="U25" i="30"/>
  <c r="K57" i="30"/>
  <c r="L57" i="30"/>
  <c r="R57" i="30"/>
  <c r="Q57" i="30"/>
  <c r="U57" i="30"/>
  <c r="F57" i="30"/>
  <c r="E57" i="30"/>
  <c r="L30" i="30"/>
  <c r="K30" i="30"/>
  <c r="U30" i="30"/>
  <c r="F30" i="30"/>
  <c r="E30" i="30"/>
  <c r="R30" i="30"/>
  <c r="Q30" i="30"/>
  <c r="K47" i="30"/>
  <c r="E47" i="30"/>
  <c r="Q47" i="30"/>
  <c r="R47" i="30"/>
  <c r="U47" i="30"/>
  <c r="F47" i="30"/>
  <c r="L47" i="30"/>
  <c r="E45" i="30"/>
  <c r="L45" i="30"/>
  <c r="U45" i="30"/>
  <c r="Q45" i="30"/>
  <c r="F45" i="30"/>
  <c r="R45" i="30"/>
  <c r="K45" i="30"/>
  <c r="F61" i="30"/>
  <c r="U61" i="30"/>
  <c r="R61" i="30"/>
  <c r="Q61" i="30"/>
  <c r="L61" i="30"/>
  <c r="E61" i="30"/>
  <c r="K61" i="30"/>
  <c r="R50" i="30"/>
  <c r="F50" i="30"/>
  <c r="Q50" i="30"/>
  <c r="K50" i="30"/>
  <c r="L50" i="30"/>
  <c r="U50" i="30"/>
  <c r="E50" i="30"/>
  <c r="AB53" i="30"/>
  <c r="AF53" i="30"/>
  <c r="AB49" i="30"/>
  <c r="AF49" i="30"/>
  <c r="AF60" i="30"/>
  <c r="AB60" i="30"/>
  <c r="AB46" i="30"/>
  <c r="AF46" i="30"/>
  <c r="AB52" i="30"/>
  <c r="AF52" i="30"/>
  <c r="AB38" i="30"/>
  <c r="AF38" i="30"/>
  <c r="AB41" i="30"/>
  <c r="AF41" i="30"/>
  <c r="AF17" i="30"/>
  <c r="AG17" i="30" s="1"/>
  <c r="AH17" i="30" s="1"/>
  <c r="W17" i="30" s="1"/>
  <c r="AB17" i="30"/>
  <c r="AC17" i="30" s="1"/>
  <c r="E34" i="30"/>
  <c r="F34" i="30"/>
  <c r="R34" i="30"/>
  <c r="U34" i="30"/>
  <c r="K34" i="30"/>
  <c r="Q34" i="30"/>
  <c r="L34" i="30"/>
  <c r="AB27" i="30"/>
  <c r="AF27" i="30"/>
  <c r="AF23" i="30"/>
  <c r="AB23" i="30"/>
  <c r="AB30" i="30"/>
  <c r="AF30" i="30"/>
  <c r="K44" i="30"/>
  <c r="R44" i="30"/>
  <c r="Q44" i="30"/>
  <c r="E44" i="30"/>
  <c r="L44" i="30"/>
  <c r="U44" i="30"/>
  <c r="F44" i="30"/>
  <c r="R17" i="30"/>
  <c r="E17" i="30"/>
  <c r="K17" i="30"/>
  <c r="F17" i="30"/>
  <c r="Q17" i="30"/>
  <c r="U17" i="30"/>
  <c r="L17" i="30"/>
  <c r="AF34" i="30"/>
  <c r="AB34" i="30"/>
  <c r="AF20" i="30"/>
  <c r="AB20" i="30"/>
  <c r="AB18" i="30"/>
  <c r="AF18" i="30"/>
  <c r="K27" i="30"/>
  <c r="L27" i="30"/>
  <c r="F27" i="30"/>
  <c r="Q27" i="30"/>
  <c r="U27" i="30"/>
  <c r="E27" i="30"/>
  <c r="R27" i="30"/>
  <c r="E23" i="30"/>
  <c r="K23" i="30"/>
  <c r="Q23" i="30"/>
  <c r="R23" i="30"/>
  <c r="U23" i="30"/>
  <c r="L23" i="30"/>
  <c r="F23" i="30"/>
  <c r="F19" i="30"/>
  <c r="L19" i="30"/>
  <c r="E19" i="30"/>
  <c r="K19" i="30"/>
  <c r="Q19" i="30"/>
  <c r="R19" i="30"/>
  <c r="U19" i="30"/>
  <c r="E22" i="30"/>
  <c r="L22" i="30"/>
  <c r="Q22" i="30"/>
  <c r="R22" i="30"/>
  <c r="F22" i="30"/>
  <c r="K22" i="30"/>
  <c r="U22" i="30"/>
  <c r="K33" i="30"/>
  <c r="E33" i="30"/>
  <c r="F33" i="30"/>
  <c r="L33" i="30"/>
  <c r="Q33" i="30"/>
  <c r="U33" i="30"/>
  <c r="R33" i="30"/>
  <c r="U53" i="30"/>
  <c r="E53" i="30"/>
  <c r="Q53" i="30"/>
  <c r="R53" i="30"/>
  <c r="F53" i="30"/>
  <c r="K53" i="30"/>
  <c r="L53" i="30"/>
  <c r="AB54" i="30"/>
  <c r="AF54" i="30"/>
  <c r="AF55" i="30"/>
  <c r="AB55" i="30"/>
  <c r="AB50" i="30"/>
  <c r="AF50" i="30"/>
  <c r="AF58" i="30"/>
  <c r="AB58" i="30"/>
  <c r="AF56" i="30"/>
  <c r="AB56" i="30"/>
  <c r="AF35" i="30"/>
  <c r="AB35" i="30"/>
  <c r="AB40" i="30"/>
  <c r="AF40" i="30"/>
  <c r="F56" i="30"/>
  <c r="E56" i="30"/>
  <c r="K56" i="30"/>
  <c r="U56" i="30"/>
  <c r="Q56" i="30"/>
  <c r="L56" i="30"/>
  <c r="R56" i="30"/>
  <c r="L43" i="30"/>
  <c r="R43" i="30"/>
  <c r="F43" i="30"/>
  <c r="E43" i="30"/>
  <c r="U43" i="30"/>
  <c r="K43" i="30"/>
  <c r="Q43" i="30"/>
  <c r="AF22" i="30"/>
  <c r="AB22" i="30"/>
  <c r="Q29" i="30"/>
  <c r="L29" i="30"/>
  <c r="R29" i="30"/>
  <c r="E29" i="30"/>
  <c r="F29" i="30"/>
  <c r="K29" i="30"/>
  <c r="U29" i="30"/>
  <c r="U54" i="30"/>
  <c r="Q54" i="30"/>
  <c r="F54" i="30"/>
  <c r="L54" i="30"/>
  <c r="K54" i="30"/>
  <c r="E54" i="30"/>
  <c r="R54" i="30"/>
  <c r="K35" i="30"/>
  <c r="Q35" i="30"/>
  <c r="R35" i="30"/>
  <c r="U35" i="30"/>
  <c r="E35" i="30"/>
  <c r="L35" i="30"/>
  <c r="F35" i="30"/>
  <c r="F38" i="30"/>
  <c r="L38" i="30"/>
  <c r="R38" i="30"/>
  <c r="Q38" i="30"/>
  <c r="E38" i="30"/>
  <c r="U38" i="30"/>
  <c r="K38" i="30"/>
  <c r="R41" i="30"/>
  <c r="L41" i="30"/>
  <c r="K41" i="30"/>
  <c r="Q41" i="30"/>
  <c r="U41" i="30"/>
  <c r="E41" i="30"/>
  <c r="F41" i="30"/>
  <c r="AB29" i="30"/>
  <c r="AF29" i="30"/>
  <c r="R58" i="30"/>
  <c r="K58" i="30"/>
  <c r="F58" i="30"/>
  <c r="E58" i="30"/>
  <c r="Q58" i="30"/>
  <c r="L58" i="30"/>
  <c r="U58" i="30"/>
  <c r="K28" i="30"/>
  <c r="F28" i="30"/>
  <c r="U28" i="30"/>
  <c r="R28" i="30"/>
  <c r="Q28" i="30"/>
  <c r="E28" i="30"/>
  <c r="L28" i="30"/>
  <c r="E59" i="30"/>
  <c r="U59" i="30"/>
  <c r="R59" i="30"/>
  <c r="Q59" i="30"/>
  <c r="F59" i="30"/>
  <c r="K59" i="30"/>
  <c r="L59" i="30"/>
  <c r="AF19" i="30"/>
  <c r="AB19" i="30"/>
  <c r="AF31" i="30"/>
  <c r="AB31" i="30"/>
  <c r="AF28" i="30"/>
  <c r="AB28" i="30"/>
  <c r="AG18" i="30" l="1"/>
  <c r="AH18" i="30" s="1"/>
  <c r="W18" i="30" s="1"/>
  <c r="AD17" i="30"/>
  <c r="V17" i="30" s="1"/>
  <c r="AC18" i="30"/>
  <c r="AG19" i="30" l="1"/>
  <c r="AH19" i="30" s="1"/>
  <c r="W19" i="30" s="1"/>
  <c r="AD18" i="30"/>
  <c r="V18" i="30" s="1"/>
  <c r="AC19" i="30"/>
  <c r="AG20" i="30" l="1"/>
  <c r="AG21" i="30" s="1"/>
  <c r="AH21" i="30" s="1"/>
  <c r="W21" i="30" s="1"/>
  <c r="AD19" i="30"/>
  <c r="V19" i="30" s="1"/>
  <c r="AC20" i="30"/>
  <c r="AH20" i="30" l="1"/>
  <c r="W20" i="30" s="1"/>
  <c r="AG22" i="30"/>
  <c r="AH22" i="30" s="1"/>
  <c r="W22" i="30" s="1"/>
  <c r="AC21" i="30"/>
  <c r="AD20" i="30"/>
  <c r="V20" i="30" s="1"/>
  <c r="AG23" i="30" l="1"/>
  <c r="AH23" i="30" s="1"/>
  <c r="W23" i="30" s="1"/>
  <c r="AC22" i="30"/>
  <c r="AD21" i="30"/>
  <c r="V21" i="30" s="1"/>
  <c r="AG24" i="30" l="1"/>
  <c r="AH24" i="30" s="1"/>
  <c r="W24" i="30" s="1"/>
  <c r="AC23" i="30"/>
  <c r="AD22" i="30"/>
  <c r="V22" i="30" s="1"/>
  <c r="AG25" i="30" l="1"/>
  <c r="AH25" i="30" s="1"/>
  <c r="W25" i="30" s="1"/>
  <c r="AC24" i="30"/>
  <c r="AD23" i="30"/>
  <c r="V23" i="30" s="1"/>
  <c r="AG26" i="30" l="1"/>
  <c r="AG27" i="30" s="1"/>
  <c r="AC25" i="30"/>
  <c r="AD24" i="30"/>
  <c r="V24" i="30" s="1"/>
  <c r="AH26" i="30" l="1"/>
  <c r="W26" i="30" s="1"/>
  <c r="AC26" i="30"/>
  <c r="AD25" i="30"/>
  <c r="V25" i="30" s="1"/>
  <c r="AH27" i="30"/>
  <c r="W27" i="30" s="1"/>
  <c r="AG28" i="30"/>
  <c r="AG29" i="30" l="1"/>
  <c r="AH28" i="30"/>
  <c r="W28" i="30" s="1"/>
  <c r="AD26" i="30"/>
  <c r="V26" i="30" s="1"/>
  <c r="AC27" i="30"/>
  <c r="AD27" i="30" l="1"/>
  <c r="V27" i="30" s="1"/>
  <c r="AC28" i="30"/>
  <c r="AG30" i="30"/>
  <c r="AH29" i="30"/>
  <c r="W29" i="30" s="1"/>
  <c r="AG31" i="30" l="1"/>
  <c r="AH30" i="30"/>
  <c r="W30" i="30" s="1"/>
  <c r="AC29" i="30"/>
  <c r="AD28" i="30"/>
  <c r="V28" i="30" s="1"/>
  <c r="AC30" i="30" l="1"/>
  <c r="AD29" i="30"/>
  <c r="V29" i="30" s="1"/>
  <c r="AH31" i="30"/>
  <c r="W31" i="30" s="1"/>
  <c r="AG32" i="30"/>
  <c r="AH32" i="30" l="1"/>
  <c r="W32" i="30" s="1"/>
  <c r="AG33" i="30"/>
  <c r="AD30" i="30"/>
  <c r="V30" i="30" s="1"/>
  <c r="AC31" i="30"/>
  <c r="AD31" i="30" l="1"/>
  <c r="V31" i="30" s="1"/>
  <c r="AC32" i="30"/>
  <c r="AG34" i="30"/>
  <c r="AH33" i="30"/>
  <c r="W33" i="30" s="1"/>
  <c r="AC33" i="30" l="1"/>
  <c r="AD32" i="30"/>
  <c r="V32" i="30" s="1"/>
  <c r="AH34" i="30"/>
  <c r="W34" i="30" s="1"/>
  <c r="AG35" i="30"/>
  <c r="AG36" i="30" l="1"/>
  <c r="AH35" i="30"/>
  <c r="W35" i="30" s="1"/>
  <c r="AC34" i="30"/>
  <c r="AD33" i="30"/>
  <c r="V33" i="30" s="1"/>
  <c r="AD34" i="30" l="1"/>
  <c r="V34" i="30" s="1"/>
  <c r="AC35" i="30"/>
  <c r="AH36" i="30"/>
  <c r="W36" i="30" s="1"/>
  <c r="AG37" i="30"/>
  <c r="AH37" i="30" l="1"/>
  <c r="W37" i="30" s="1"/>
  <c r="AG38" i="30"/>
  <c r="AC36" i="30"/>
  <c r="AD35" i="30"/>
  <c r="V35" i="30" s="1"/>
  <c r="AD36" i="30" l="1"/>
  <c r="V36" i="30" s="1"/>
  <c r="AC37" i="30"/>
  <c r="AH38" i="30"/>
  <c r="W38" i="30" s="1"/>
  <c r="AG39" i="30"/>
  <c r="AH39" i="30" l="1"/>
  <c r="W39" i="30" s="1"/>
  <c r="AG40" i="30"/>
  <c r="AD37" i="30"/>
  <c r="V37" i="30" s="1"/>
  <c r="AC38" i="30"/>
  <c r="AC39" i="30" l="1"/>
  <c r="AD38" i="30"/>
  <c r="V38" i="30" s="1"/>
  <c r="AG41" i="30"/>
  <c r="AH40" i="30"/>
  <c r="W40" i="30" s="1"/>
  <c r="AH41" i="30" l="1"/>
  <c r="W41" i="30" s="1"/>
  <c r="AG42" i="30"/>
  <c r="AD39" i="30"/>
  <c r="V39" i="30" s="1"/>
  <c r="AC40" i="30"/>
  <c r="AD40" i="30" l="1"/>
  <c r="V40" i="30" s="1"/>
  <c r="AC41" i="30"/>
  <c r="AH42" i="30"/>
  <c r="W42" i="30" s="1"/>
  <c r="AG43" i="30"/>
  <c r="AH43" i="30" l="1"/>
  <c r="W43" i="30" s="1"/>
  <c r="AG44" i="30"/>
  <c r="AD41" i="30"/>
  <c r="V41" i="30" s="1"/>
  <c r="AC42" i="30"/>
  <c r="AC43" i="30" l="1"/>
  <c r="AD42" i="30"/>
  <c r="V42" i="30" s="1"/>
  <c r="AG45" i="30"/>
  <c r="AH44" i="30"/>
  <c r="W44" i="30" s="1"/>
  <c r="AH45" i="30" l="1"/>
  <c r="W45" i="30" s="1"/>
  <c r="AG46" i="30"/>
  <c r="AC44" i="30"/>
  <c r="AD43" i="30"/>
  <c r="V43" i="30" s="1"/>
  <c r="AC45" i="30" l="1"/>
  <c r="AD44" i="30"/>
  <c r="V44" i="30" s="1"/>
  <c r="AH46" i="30"/>
  <c r="W46" i="30" s="1"/>
  <c r="AG47" i="30"/>
  <c r="AH47" i="30" l="1"/>
  <c r="W47" i="30" s="1"/>
  <c r="AG48" i="30"/>
  <c r="AC46" i="30"/>
  <c r="AD45" i="30"/>
  <c r="V45" i="30" s="1"/>
  <c r="AD46" i="30" l="1"/>
  <c r="V46" i="30" s="1"/>
  <c r="AC47" i="30"/>
  <c r="AH48" i="30"/>
  <c r="W48" i="30" s="1"/>
  <c r="AG49" i="30"/>
  <c r="AH49" i="30" l="1"/>
  <c r="W49" i="30" s="1"/>
  <c r="AG50" i="30"/>
  <c r="AD47" i="30"/>
  <c r="V47" i="30" s="1"/>
  <c r="AC48" i="30"/>
  <c r="AD48" i="30" l="1"/>
  <c r="V48" i="30" s="1"/>
  <c r="AC49" i="30"/>
  <c r="AH50" i="30"/>
  <c r="W50" i="30" s="1"/>
  <c r="AG51" i="30"/>
  <c r="AG52" i="30" l="1"/>
  <c r="AH51" i="30"/>
  <c r="W51" i="30" s="1"/>
  <c r="AC50" i="30"/>
  <c r="AD49" i="30"/>
  <c r="V49" i="30" s="1"/>
  <c r="AD50" i="30" l="1"/>
  <c r="V50" i="30" s="1"/>
  <c r="AC51" i="30"/>
  <c r="AG53" i="30"/>
  <c r="AH52" i="30"/>
  <c r="W52" i="30" s="1"/>
  <c r="AH53" i="30" l="1"/>
  <c r="W53" i="30" s="1"/>
  <c r="AG54" i="30"/>
  <c r="AC52" i="30"/>
  <c r="AD51" i="30"/>
  <c r="V51" i="30" s="1"/>
  <c r="AC53" i="30" l="1"/>
  <c r="AD52" i="30"/>
  <c r="V52" i="30" s="1"/>
  <c r="AH54" i="30"/>
  <c r="W54" i="30" s="1"/>
  <c r="AG55" i="30"/>
  <c r="AG56" i="30" l="1"/>
  <c r="AH55" i="30"/>
  <c r="W55" i="30" s="1"/>
  <c r="AD53" i="30"/>
  <c r="V53" i="30" s="1"/>
  <c r="AC54" i="30"/>
  <c r="AD54" i="30" l="1"/>
  <c r="V54" i="30" s="1"/>
  <c r="AC55" i="30"/>
  <c r="AG57" i="30"/>
  <c r="AH56" i="30"/>
  <c r="W56" i="30" s="1"/>
  <c r="AC56" i="30" l="1"/>
  <c r="AD55" i="30"/>
  <c r="V55" i="30" s="1"/>
  <c r="AG58" i="30"/>
  <c r="AH57" i="30"/>
  <c r="W57" i="30" s="1"/>
  <c r="AG59" i="30" l="1"/>
  <c r="AH58" i="30"/>
  <c r="W58" i="30" s="1"/>
  <c r="AC57" i="30"/>
  <c r="AD56" i="30"/>
  <c r="V56" i="30" s="1"/>
  <c r="AC58" i="30" l="1"/>
  <c r="AD57" i="30"/>
  <c r="V57" i="30" s="1"/>
  <c r="AG60" i="30"/>
  <c r="AH59" i="30"/>
  <c r="W59" i="30" s="1"/>
  <c r="AH60" i="30" l="1"/>
  <c r="W60" i="30" s="1"/>
  <c r="AG61" i="30"/>
  <c r="AH61" i="30" s="1"/>
  <c r="W61" i="30" s="1"/>
  <c r="AC59" i="30"/>
  <c r="AD58" i="30"/>
  <c r="V58" i="30" s="1"/>
  <c r="AC60" i="30" l="1"/>
  <c r="AD59" i="30"/>
  <c r="V59" i="30" s="1"/>
  <c r="AC61" i="30" l="1"/>
  <c r="AD61" i="30" s="1"/>
  <c r="V61" i="30" s="1"/>
  <c r="AD60" i="30"/>
  <c r="V60" i="30" s="1"/>
</calcChain>
</file>

<file path=xl/sharedStrings.xml><?xml version="1.0" encoding="utf-8"?>
<sst xmlns="http://schemas.openxmlformats.org/spreadsheetml/2006/main" count="384" uniqueCount="249">
  <si>
    <t>Factor</t>
  </si>
  <si>
    <t>Age Time</t>
  </si>
  <si>
    <t>Grade</t>
  </si>
  <si>
    <t>Age</t>
  </si>
  <si>
    <t>Event</t>
  </si>
  <si>
    <t>O-Std</t>
  </si>
  <si>
    <t>col no</t>
  </si>
  <si>
    <t>Name</t>
  </si>
  <si>
    <t>Sex</t>
  </si>
  <si>
    <t>m</t>
  </si>
  <si>
    <t>f</t>
  </si>
  <si>
    <t>DoB</t>
  </si>
  <si>
    <t>(dd/mm/yy)</t>
  </si>
  <si>
    <t>(h:mm:ss)</t>
  </si>
  <si>
    <t>(m/f)</t>
  </si>
  <si>
    <t>(secs)</t>
  </si>
  <si>
    <t>%</t>
  </si>
  <si>
    <t>Age/Sex</t>
  </si>
  <si>
    <t>Brought in from MasterData</t>
  </si>
  <si>
    <t>Data Entry</t>
  </si>
  <si>
    <t>Data Used in Calculation of Grade</t>
  </si>
  <si>
    <t>Race Description</t>
  </si>
  <si>
    <t>Nick</t>
  </si>
  <si>
    <t>Entering Race Details</t>
  </si>
  <si>
    <t>Updating MasterData tab</t>
  </si>
  <si>
    <t>Adding a New Name</t>
  </si>
  <si>
    <r>
      <t xml:space="preserve">Then click on the </t>
    </r>
    <r>
      <rPr>
        <b/>
        <sz val="10"/>
        <color indexed="10"/>
        <rFont val="Arial"/>
        <family val="2"/>
      </rPr>
      <t>Sort</t>
    </r>
    <r>
      <rPr>
        <sz val="10"/>
        <rFont val="Arial"/>
        <family val="2"/>
      </rPr>
      <t xml:space="preserve"> macro to sort the data alphabetically by Nickname</t>
    </r>
  </si>
  <si>
    <r>
      <t xml:space="preserve">Enter the </t>
    </r>
    <r>
      <rPr>
        <b/>
        <sz val="10"/>
        <color indexed="10"/>
        <rFont val="Arial"/>
        <family val="2"/>
      </rPr>
      <t>NickName</t>
    </r>
    <r>
      <rPr>
        <sz val="10"/>
        <rFont val="Arial"/>
        <family val="2"/>
      </rPr>
      <t xml:space="preserve"> for each runner</t>
    </r>
  </si>
  <si>
    <r>
      <t xml:space="preserve">Enter the </t>
    </r>
    <r>
      <rPr>
        <b/>
        <sz val="10"/>
        <color indexed="10"/>
        <rFont val="Arial"/>
        <family val="2"/>
      </rPr>
      <t>Time</t>
    </r>
    <r>
      <rPr>
        <sz val="10"/>
        <rFont val="Arial"/>
        <family val="2"/>
      </rPr>
      <t xml:space="preserve"> for each runner</t>
    </r>
  </si>
  <si>
    <t>Model for Calculating Age / Sex Performance Grades for Bill Page Events</t>
  </si>
  <si>
    <t>Deleting an Existing Name</t>
  </si>
  <si>
    <t>Other Information</t>
  </si>
  <si>
    <t>(Upper &amp; Lower case chars are equivalent)</t>
  </si>
  <si>
    <r>
      <t>This is generally of the format: "</t>
    </r>
    <r>
      <rPr>
        <b/>
        <sz val="10"/>
        <rFont val="Arial"/>
        <family val="2"/>
      </rPr>
      <t>First 3 chars of surname + first char of first name</t>
    </r>
    <r>
      <rPr>
        <sz val="10"/>
        <rFont val="Arial"/>
        <family val="2"/>
      </rPr>
      <t>"</t>
    </r>
  </si>
  <si>
    <r>
      <t xml:space="preserve">All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 xml:space="preserve"> are displayed in col B in "MasterData" tab</t>
    </r>
  </si>
  <si>
    <t>Run</t>
  </si>
  <si>
    <t>Total</t>
  </si>
  <si>
    <t>Raw</t>
  </si>
  <si>
    <t>Run 3</t>
  </si>
  <si>
    <t>races?</t>
  </si>
  <si>
    <t>Qual-</t>
  </si>
  <si>
    <t>ify?</t>
  </si>
  <si>
    <t>Best</t>
  </si>
  <si>
    <t>Long</t>
  </si>
  <si>
    <t>Score</t>
  </si>
  <si>
    <t>Long?</t>
  </si>
  <si>
    <t>Use</t>
  </si>
  <si>
    <t>Qualifying Scores</t>
  </si>
  <si>
    <t>If there is a repeat, take the three right-hand scores of the four as the qualifying scores</t>
  </si>
  <si>
    <t>If there is no repeat, take the three left-hand scores of the four as the qualifying scores</t>
  </si>
  <si>
    <t>The checking for a repeat is done with scores which have been rounded to 3 dp.</t>
  </si>
  <si>
    <t>1st</t>
  </si>
  <si>
    <t>2nd</t>
  </si>
  <si>
    <t>3rd</t>
  </si>
  <si>
    <t>Long Event = 1</t>
  </si>
  <si>
    <t>SGP Event</t>
  </si>
  <si>
    <t xml:space="preserve">Methodology: </t>
  </si>
  <si>
    <t>This block contains the qualification check and the extraction of the three best scores, which are then picked up from the left.</t>
  </si>
  <si>
    <t>Rank</t>
  </si>
  <si>
    <t>In four consecutive cols place: best "Long" score; followed by the best three scores.  This may well give a repeat - which we can utilise.</t>
  </si>
  <si>
    <t>This sheet "hides" all zero values</t>
  </si>
  <si>
    <t>Three best scores</t>
  </si>
  <si>
    <t>These 3 columns pick up from the right</t>
  </si>
  <si>
    <t>$B$11:$B$60</t>
  </si>
  <si>
    <t>The concept formula</t>
  </si>
  <si>
    <t>Can produce both #NA if runner did not enter, and #REF! if the event has no details entered for it.  Therefore, we need an IF to stick in a zero for these cases.  Use ISERROR to check for #NA and #REF!</t>
  </si>
  <si>
    <t>Chip Time</t>
  </si>
  <si>
    <t>Points</t>
  </si>
  <si>
    <t>Men</t>
  </si>
  <si>
    <t>Ladies</t>
  </si>
  <si>
    <t>Adjusted</t>
  </si>
  <si>
    <t>Pts</t>
  </si>
  <si>
    <t>4th</t>
  </si>
  <si>
    <t>5th</t>
  </si>
  <si>
    <t>6th</t>
  </si>
  <si>
    <t>7th</t>
  </si>
  <si>
    <t>8th</t>
  </si>
  <si>
    <t>9th</t>
  </si>
  <si>
    <t>10th</t>
  </si>
  <si>
    <t>Half Marathon Championship</t>
  </si>
  <si>
    <t>10k Championship</t>
  </si>
  <si>
    <t>Event of 3 Best Scores</t>
  </si>
  <si>
    <t>Overall</t>
  </si>
  <si>
    <t>Rankings</t>
  </si>
  <si>
    <t>This Block is for use in Sheet Awards</t>
  </si>
  <si>
    <t>m Workings</t>
  </si>
  <si>
    <t>f Workings</t>
  </si>
  <si>
    <t>Qualifying Score 1</t>
  </si>
  <si>
    <t>Qualifying Score 2</t>
  </si>
  <si>
    <t>Qualifying Score 3</t>
  </si>
  <si>
    <t>Distance</t>
  </si>
  <si>
    <t>AdjustedTotal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</si>
  <si>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</si>
  <si>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</si>
  <si>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</si>
  <si>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</si>
  <si>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</si>
  <si>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</si>
  <si>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</si>
  <si>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</si>
  <si>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</si>
  <si>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</si>
  <si>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Nw10k</t>
  </si>
  <si>
    <t>BGHM</t>
  </si>
  <si>
    <t>Latest SGP Race Scored</t>
  </si>
  <si>
    <t>SGP tabs</t>
  </si>
  <si>
    <r>
      <t xml:space="preserve">Tabs </t>
    </r>
    <r>
      <rPr>
        <b/>
        <sz val="10"/>
        <color indexed="10"/>
        <rFont val="Arial"/>
        <family val="2"/>
      </rPr>
      <t>Men2010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Female2010</t>
    </r>
    <r>
      <rPr>
        <sz val="10"/>
        <rFont val="Arial"/>
        <family val="2"/>
      </rPr>
      <t xml:space="preserve"> hold the 2010 WMA  factors.  They are the data behind the model</t>
    </r>
  </si>
  <si>
    <t>This spreadsheet holds valueised versions of selected tabs.  Obvious what to do!</t>
  </si>
  <si>
    <t>BillPageSGPLatest ss</t>
  </si>
  <si>
    <r>
      <t xml:space="preserve">The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must be entered </t>
    </r>
    <r>
      <rPr>
        <i/>
        <sz val="10"/>
        <rFont val="Arial"/>
        <family val="2"/>
      </rPr>
      <t>exactly</t>
    </r>
    <r>
      <rPr>
        <sz val="10"/>
        <rFont val="Arial"/>
        <family val="2"/>
      </rPr>
      <t xml:space="preserve"> as given on the Male2010 &amp; Female2010 tabs.  Eg </t>
    </r>
    <r>
      <rPr>
        <b/>
        <sz val="10"/>
        <color indexed="10"/>
        <rFont val="Arial"/>
        <family val="2"/>
      </rPr>
      <t>10 km</t>
    </r>
    <r>
      <rPr>
        <sz val="10"/>
        <rFont val="Arial"/>
        <family val="2"/>
      </rPr>
      <t xml:space="preserve"> and not "10k"</t>
    </r>
  </si>
  <si>
    <r>
      <t>In the Race Description</t>
    </r>
    <r>
      <rPr>
        <sz val="10"/>
        <rFont val="Arial"/>
        <family val="2"/>
      </rPr>
      <t xml:space="preserve"> area enter </t>
    </r>
    <r>
      <rPr>
        <b/>
        <sz val="10"/>
        <color indexed="10"/>
        <rFont val="Arial"/>
        <family val="2"/>
      </rPr>
      <t>Event,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Date</t>
    </r>
  </si>
  <si>
    <r>
      <t xml:space="preserve">This format does not necessarily give unique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Go to "MasterData tab" to see any exceptions, shown through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 in cols M &amp; L, and the revised, and unique, NickName</t>
    </r>
  </si>
  <si>
    <t>SGP1 is formulae.  Follow instructions at top of the tab to produce SGP2 which is values (needed for BillPageSGPLatest ss)</t>
  </si>
  <si>
    <t>Sent it in a separate e-mail to Margaret Hollomby, saying "Latest Bill Page file for website."</t>
  </si>
  <si>
    <t>Sent it to Marion, Cc Andy Biggs, asking her to send it to all who ran that race</t>
  </si>
  <si>
    <t>21st</t>
  </si>
  <si>
    <t>22nd</t>
  </si>
  <si>
    <t>23rd</t>
  </si>
  <si>
    <t>24th</t>
  </si>
  <si>
    <t>25th</t>
  </si>
  <si>
    <t>26th</t>
  </si>
  <si>
    <t>27th</t>
  </si>
  <si>
    <t>28th</t>
  </si>
  <si>
    <r>
      <t xml:space="preserve">Enter as </t>
    </r>
    <r>
      <rPr>
        <b/>
        <sz val="10"/>
        <color indexed="10"/>
        <rFont val="Arial"/>
        <family val="2"/>
      </rPr>
      <t>h.mm.ss</t>
    </r>
    <r>
      <rPr>
        <sz val="10"/>
        <rFont val="Arial"/>
        <family val="2"/>
      </rPr>
      <t xml:space="preserve"> for ease of typing and then Replace "." with ":'"</t>
    </r>
  </si>
  <si>
    <t>NB:I have been unable to get Excel to work correctly unless ":" is used as the time separator</t>
  </si>
  <si>
    <r>
      <t xml:space="preserve">Go to the first unused row and enter: </t>
    </r>
    <r>
      <rPr>
        <b/>
        <sz val="10"/>
        <color indexed="10"/>
        <rFont val="Arial"/>
        <family val="2"/>
      </rPr>
      <t>Full Name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Sex</t>
    </r>
    <r>
      <rPr>
        <sz val="10"/>
        <rFont val="Arial"/>
        <family val="2"/>
      </rPr>
      <t xml:space="preserve"> in exactly the same format as the previous entry.  Or, overwrite a runner who has left!</t>
    </r>
  </si>
  <si>
    <r>
      <t>Overwrite the</t>
    </r>
    <r>
      <rPr>
        <b/>
        <sz val="10"/>
        <color indexed="10"/>
        <rFont val="Arial"/>
        <family val="2"/>
      </rPr>
      <t xml:space="preserve"> Full Name</t>
    </r>
    <r>
      <rPr>
        <sz val="10"/>
        <rFont val="Arial"/>
        <family val="2"/>
      </rPr>
      <t xml:space="preserve"> with "zz,", and delete the entries for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Sex</t>
    </r>
  </si>
  <si>
    <t>Runners can be entered in any order - useful if you discover you have miss someone out!</t>
  </si>
  <si>
    <t>So, Gordon Brown would be have a NickName of "brog".  But Kim Lo is "LoK"</t>
  </si>
  <si>
    <t>General</t>
  </si>
  <si>
    <r>
      <t xml:space="preserve">Only edit/change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cells.  Black cell contain formulae</t>
    </r>
  </si>
  <si>
    <t>14/11/2012 check - formula</t>
  </si>
  <si>
    <t>14/11/2012 check - values</t>
  </si>
  <si>
    <t>29th</t>
  </si>
  <si>
    <t>30th</t>
  </si>
  <si>
    <t>Copy &amp; "Paste Value"s the entire sheet SGP1 to tab SGP.  There, sort by Sex (Z to A), and Total Races (Largest to Smallest) - and delete rows with a 0 in Total Races</t>
  </si>
  <si>
    <t>Date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</si>
  <si>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</si>
  <si>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</si>
  <si>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</si>
  <si>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</si>
  <si>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</si>
  <si>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</si>
  <si>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</si>
  <si>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</si>
  <si>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</si>
  <si>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</si>
  <si>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</si>
  <si>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</si>
  <si>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</si>
  <si>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</si>
  <si>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</si>
  <si>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12.30 Under 13 Girls 3.0 km (1.8 miles)</t>
  </si>
  <si>
    <t>12.45 Under 13 Boys 3.0 km (1.8 miles)</t>
  </si>
  <si>
    <t>13.00 Under 15 Girls 4.0 km (2.5 miles)</t>
  </si>
  <si>
    <t>13.20 Under 15 Boys 4.5 km (2.8 miles)</t>
  </si>
  <si>
    <t>13.40 Under 17 Men 5.0 km (3.0 miles)</t>
  </si>
  <si>
    <t>14.05 Under 17, U20, Sen &amp; Vet women 5.0 km (3.0 miles)</t>
  </si>
  <si>
    <t>14.35 Under 20, Sen &amp; Vet Men 8.0 km (5.0 miles)</t>
  </si>
  <si>
    <t>2 km</t>
  </si>
  <si>
    <t>2k</t>
  </si>
  <si>
    <t>Bill Page Positions</t>
  </si>
  <si>
    <t>12.00 Under 11 Boys and Girls 2.0 km (1.2 miles)</t>
  </si>
  <si>
    <t>U15 Boys</t>
  </si>
  <si>
    <t>Y</t>
  </si>
  <si>
    <t>M</t>
  </si>
  <si>
    <t>$B$11:$O$60</t>
  </si>
  <si>
    <t>4.8 km</t>
  </si>
  <si>
    <t>U17 M; U17 W, U20 W, Sen W, Vet W</t>
  </si>
  <si>
    <t>4.3 km</t>
  </si>
  <si>
    <t>Justine Tanner</t>
  </si>
  <si>
    <t>Hickstead</t>
  </si>
  <si>
    <t>Charlie Bonwick-Adams</t>
  </si>
  <si>
    <t>Alex Todd</t>
  </si>
  <si>
    <t>Junior Virtual</t>
  </si>
  <si>
    <t>00:07:15</t>
  </si>
  <si>
    <t>Rory Dalgliesh</t>
  </si>
  <si>
    <t>00:08:39</t>
  </si>
  <si>
    <t>Oscar Dalgliesh</t>
  </si>
  <si>
    <t>00:08:45</t>
  </si>
  <si>
    <t>Samuel Harper</t>
  </si>
  <si>
    <t>00:10:49</t>
  </si>
  <si>
    <t>Anya Cole</t>
  </si>
  <si>
    <t>00:12:38</t>
  </si>
  <si>
    <t>Jacob Harper</t>
  </si>
  <si>
    <t>00:07:44</t>
  </si>
  <si>
    <t>Jacob Roderick</t>
  </si>
  <si>
    <t>00:07:34</t>
  </si>
  <si>
    <t>00:08:17</t>
  </si>
  <si>
    <t>George Bonwick-Adams</t>
  </si>
  <si>
    <t>00:09:31</t>
  </si>
  <si>
    <t>Casper Roderick</t>
  </si>
  <si>
    <t>William Roderick</t>
  </si>
  <si>
    <t>00:10:18</t>
  </si>
  <si>
    <t>Lucy Roderick</t>
  </si>
  <si>
    <t>00:06:57</t>
  </si>
  <si>
    <t>Sam Fernley</t>
  </si>
  <si>
    <t>00:07:17</t>
  </si>
  <si>
    <t>Arun Khursheed</t>
  </si>
  <si>
    <t>00:07:05</t>
  </si>
  <si>
    <t>Jonathan Beckett</t>
  </si>
  <si>
    <t>00:08:06</t>
  </si>
  <si>
    <t>00:08:47</t>
  </si>
  <si>
    <t>Grace Dobson</t>
  </si>
  <si>
    <t>00:08:37</t>
  </si>
  <si>
    <t>Charlie Stay</t>
  </si>
  <si>
    <t>00:08:21</t>
  </si>
  <si>
    <t>Oliver Downey</t>
  </si>
  <si>
    <t>00:09:45</t>
  </si>
  <si>
    <t>Amelie Ewen</t>
  </si>
  <si>
    <t>00:09:54</t>
  </si>
  <si>
    <t xml:space="preserve">Timothy Sayers </t>
  </si>
  <si>
    <t>00:09:02</t>
  </si>
  <si>
    <t>Rosie Beckett</t>
  </si>
  <si>
    <t>00:09:38</t>
  </si>
  <si>
    <t>Adam Beckett</t>
  </si>
  <si>
    <t>00:10:01</t>
  </si>
  <si>
    <t>Bethany Hilton</t>
  </si>
  <si>
    <t>00:10:16</t>
  </si>
  <si>
    <t>Emily Hilton</t>
  </si>
  <si>
    <t>00:11:05</t>
  </si>
  <si>
    <t>Erin Gaston</t>
  </si>
  <si>
    <t>00:11:13</t>
  </si>
  <si>
    <t>Cian Gaston</t>
  </si>
  <si>
    <t>m3</t>
  </si>
  <si>
    <t>m2</t>
  </si>
  <si>
    <t>m4</t>
  </si>
  <si>
    <t>m1</t>
  </si>
  <si>
    <t>m6</t>
  </si>
  <si>
    <t>m5</t>
  </si>
  <si>
    <t>m14</t>
  </si>
  <si>
    <t>m13</t>
  </si>
  <si>
    <t>m10</t>
  </si>
  <si>
    <t>m9</t>
  </si>
  <si>
    <t>m11</t>
  </si>
  <si>
    <t>m12</t>
  </si>
  <si>
    <t>f1</t>
  </si>
  <si>
    <t>f3</t>
  </si>
  <si>
    <t>m7</t>
  </si>
  <si>
    <t>m15</t>
  </si>
  <si>
    <t>f2</t>
  </si>
  <si>
    <t>m16</t>
  </si>
  <si>
    <t>f6</t>
  </si>
  <si>
    <t>f5</t>
  </si>
  <si>
    <t>f4</t>
  </si>
  <si>
    <t>f7</t>
  </si>
  <si>
    <t>f8</t>
  </si>
  <si>
    <t>m17</t>
  </si>
  <si>
    <t>m18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</si>
</sst>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"/>
    <numFmt numFmtId="167" formatCode="0.000"/>
  </numFmts>
  <fonts count="27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666666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0" fontId="9" fillId="0" borderId="0"/>
    <xf numFmtId="0" fontId="19" fillId="0" borderId="0"/>
  </cellStyleXfs>
  <cellXfs count="35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2" borderId="0" xfId="0" applyFill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2" fontId="3" fillId="0" borderId="8" xfId="0" quotePrefix="1" applyNumberFormat="1" applyFont="1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1" fillId="0" borderId="0" xfId="0" quotePrefix="1" applyFont="1" applyBorder="1" applyAlignment="1">
      <alignment horizontal="left"/>
    </xf>
    <xf numFmtId="0" fontId="3" fillId="0" borderId="1" xfId="0" applyFont="1" applyBorder="1"/>
    <xf numFmtId="0" fontId="2" fillId="0" borderId="7" xfId="0" applyFont="1" applyBorder="1" applyAlignment="1" applyProtection="1">
      <alignment horizontal="center"/>
      <protection locked="0"/>
    </xf>
    <xf numFmtId="2" fontId="0" fillId="0" borderId="0" xfId="0" applyNumberFormat="1" applyBorder="1"/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7" xfId="0" applyFont="1" applyBorder="1"/>
    <xf numFmtId="0" fontId="4" fillId="0" borderId="8" xfId="0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2" fontId="3" fillId="0" borderId="3" xfId="0" quotePrefix="1" applyNumberFormat="1" applyFont="1" applyBorder="1" applyAlignment="1">
      <alignment horizontal="center"/>
    </xf>
    <xf numFmtId="1" fontId="0" fillId="0" borderId="5" xfId="0" quotePrefix="1" applyNumberFormat="1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/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1" fontId="2" fillId="0" borderId="3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21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3" fillId="0" borderId="11" xfId="0" quotePrefix="1" applyNumberFormat="1" applyFont="1" applyBorder="1" applyAlignment="1">
      <alignment horizontal="center"/>
    </xf>
    <xf numFmtId="2" fontId="0" fillId="0" borderId="0" xfId="0" applyNumberFormat="1" applyProtection="1">
      <protection locked="0"/>
    </xf>
    <xf numFmtId="2" fontId="0" fillId="0" borderId="0" xfId="0" quotePrefix="1" applyNumberForma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7" fontId="0" fillId="3" borderId="0" xfId="0" applyNumberFormat="1" applyFill="1"/>
    <xf numFmtId="2" fontId="3" fillId="0" borderId="0" xfId="0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0" fillId="0" borderId="9" xfId="0" applyBorder="1"/>
    <xf numFmtId="2" fontId="0" fillId="0" borderId="9" xfId="0" applyNumberFormat="1" applyBorder="1"/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7" fontId="0" fillId="3" borderId="9" xfId="0" applyNumberFormat="1" applyFill="1" applyBorder="1"/>
    <xf numFmtId="0" fontId="0" fillId="3" borderId="9" xfId="0" applyFill="1" applyBorder="1"/>
    <xf numFmtId="1" fontId="1" fillId="3" borderId="0" xfId="0" applyNumberFormat="1" applyFont="1" applyFill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quotePrefix="1" applyFont="1"/>
    <xf numFmtId="2" fontId="2" fillId="2" borderId="0" xfId="0" applyNumberFormat="1" applyFont="1" applyFill="1"/>
    <xf numFmtId="2" fontId="0" fillId="2" borderId="0" xfId="0" applyNumberFormat="1" applyFill="1"/>
    <xf numFmtId="2" fontId="0" fillId="2" borderId="0" xfId="0" quotePrefix="1" applyNumberFormat="1" applyFill="1"/>
    <xf numFmtId="2" fontId="3" fillId="2" borderId="0" xfId="0" applyNumberFormat="1" applyFont="1" applyFill="1"/>
    <xf numFmtId="2" fontId="3" fillId="0" borderId="2" xfId="0" applyNumberFormat="1" applyFont="1" applyBorder="1" applyAlignment="1">
      <alignment horizontal="center"/>
    </xf>
    <xf numFmtId="2" fontId="0" fillId="0" borderId="5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0" fontId="7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2" xfId="0" applyNumberFormat="1" applyFont="1" applyBorder="1"/>
    <xf numFmtId="0" fontId="3" fillId="0" borderId="13" xfId="0" applyFont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1" fontId="2" fillId="0" borderId="1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center"/>
    </xf>
    <xf numFmtId="2" fontId="7" fillId="0" borderId="4" xfId="0" quotePrefix="1" applyNumberFormat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12" xfId="0" applyNumberFormat="1" applyFont="1" applyBorder="1"/>
    <xf numFmtId="2" fontId="1" fillId="0" borderId="14" xfId="0" applyNumberFormat="1" applyFont="1" applyBorder="1"/>
    <xf numFmtId="2" fontId="1" fillId="0" borderId="13" xfId="0" applyNumberFormat="1" applyFont="1" applyBorder="1"/>
    <xf numFmtId="0" fontId="1" fillId="0" borderId="0" xfId="0" quotePrefix="1" applyFont="1"/>
    <xf numFmtId="2" fontId="3" fillId="0" borderId="8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8" xfId="0" applyFont="1" applyBorder="1"/>
    <xf numFmtId="0" fontId="11" fillId="0" borderId="12" xfId="0" applyFont="1" applyBorder="1"/>
    <xf numFmtId="0" fontId="11" fillId="0" borderId="13" xfId="0" applyFont="1" applyBorder="1"/>
    <xf numFmtId="0" fontId="3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1" fillId="0" borderId="12" xfId="0" quotePrefix="1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3" fillId="0" borderId="7" xfId="0" applyFont="1" applyBorder="1"/>
    <xf numFmtId="0" fontId="14" fillId="0" borderId="7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16" xfId="0" applyNumberFormat="1" applyFont="1" applyBorder="1" applyAlignment="1">
      <alignment horizontal="left"/>
    </xf>
    <xf numFmtId="0" fontId="7" fillId="0" borderId="5" xfId="0" quotePrefix="1" applyFont="1" applyBorder="1"/>
    <xf numFmtId="0" fontId="3" fillId="0" borderId="8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2" fontId="11" fillId="0" borderId="14" xfId="0" quotePrefix="1" applyNumberFormat="1" applyFont="1" applyBorder="1" applyAlignment="1">
      <alignment horizontal="center"/>
    </xf>
    <xf numFmtId="2" fontId="8" fillId="2" borderId="1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11" fillId="0" borderId="18" xfId="0" quotePrefix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" xfId="0" applyFont="1" applyBorder="1"/>
    <xf numFmtId="0" fontId="12" fillId="0" borderId="7" xfId="0" applyFont="1" applyBorder="1"/>
    <xf numFmtId="0" fontId="12" fillId="0" borderId="10" xfId="0" applyFont="1" applyBorder="1"/>
    <xf numFmtId="2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0" fillId="0" borderId="0" xfId="0" quotePrefix="1" applyNumberFormat="1" applyAlignment="1">
      <alignment horizontal="center"/>
    </xf>
    <xf numFmtId="0" fontId="16" fillId="0" borderId="18" xfId="0" applyFont="1" applyBorder="1"/>
    <xf numFmtId="0" fontId="1" fillId="0" borderId="0" xfId="0" applyFont="1" applyAlignment="1"/>
    <xf numFmtId="0" fontId="3" fillId="0" borderId="0" xfId="0" applyFont="1" applyFill="1"/>
    <xf numFmtId="2" fontId="10" fillId="0" borderId="0" xfId="0" applyNumberFormat="1" applyFont="1"/>
    <xf numFmtId="0" fontId="10" fillId="0" borderId="0" xfId="0" applyFont="1"/>
    <xf numFmtId="0" fontId="0" fillId="0" borderId="18" xfId="0" applyBorder="1"/>
    <xf numFmtId="2" fontId="0" fillId="0" borderId="1" xfId="0" applyNumberFormat="1" applyBorder="1"/>
    <xf numFmtId="2" fontId="0" fillId="0" borderId="7" xfId="0" quotePrefix="1" applyNumberFormat="1" applyBorder="1"/>
    <xf numFmtId="0" fontId="0" fillId="0" borderId="11" xfId="0" applyBorder="1"/>
    <xf numFmtId="0" fontId="0" fillId="0" borderId="10" xfId="0" applyBorder="1"/>
    <xf numFmtId="2" fontId="0" fillId="0" borderId="18" xfId="0" applyNumberFormat="1" applyBorder="1"/>
    <xf numFmtId="2" fontId="3" fillId="0" borderId="14" xfId="0" applyNumberFormat="1" applyFont="1" applyBorder="1"/>
    <xf numFmtId="2" fontId="3" fillId="0" borderId="13" xfId="0" applyNumberFormat="1" applyFont="1" applyBorder="1"/>
    <xf numFmtId="2" fontId="3" fillId="0" borderId="18" xfId="0" applyNumberFormat="1" applyFont="1" applyBorder="1"/>
    <xf numFmtId="0" fontId="3" fillId="0" borderId="3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quotePrefix="1" applyFont="1"/>
    <xf numFmtId="1" fontId="20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/>
    <xf numFmtId="2" fontId="11" fillId="0" borderId="13" xfId="0" quotePrefix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2" fillId="0" borderId="21" xfId="0" applyFont="1" applyBorder="1"/>
    <xf numFmtId="2" fontId="11" fillId="0" borderId="22" xfId="0" applyNumberFormat="1" applyFont="1" applyBorder="1" applyAlignment="1">
      <alignment horizontal="center"/>
    </xf>
    <xf numFmtId="2" fontId="11" fillId="0" borderId="22" xfId="0" quotePrefix="1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8" xfId="0" quotePrefix="1" applyNumberFormat="1" applyFont="1" applyBorder="1" applyAlignment="1">
      <alignment horizontal="center"/>
    </xf>
    <xf numFmtId="2" fontId="11" fillId="0" borderId="6" xfId="0" quotePrefix="1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/>
    <xf numFmtId="0" fontId="3" fillId="0" borderId="21" xfId="0" applyFont="1" applyBorder="1"/>
    <xf numFmtId="2" fontId="11" fillId="0" borderId="3" xfId="0" quotePrefix="1" applyNumberFormat="1" applyFont="1" applyBorder="1" applyAlignment="1">
      <alignment horizontal="center"/>
    </xf>
    <xf numFmtId="2" fontId="11" fillId="0" borderId="11" xfId="0" quotePrefix="1" applyNumberFormat="1" applyFont="1" applyBorder="1" applyAlignment="1">
      <alignment horizontal="center"/>
    </xf>
    <xf numFmtId="2" fontId="11" fillId="0" borderId="23" xfId="0" quotePrefix="1" applyNumberFormat="1" applyFont="1" applyBorder="1" applyAlignment="1">
      <alignment horizontal="center"/>
    </xf>
    <xf numFmtId="2" fontId="11" fillId="0" borderId="1" xfId="0" quotePrefix="1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1" fillId="0" borderId="4" xfId="0" quotePrefix="1" applyNumberFormat="1" applyFont="1" applyBorder="1" applyAlignment="1">
      <alignment horizontal="center"/>
    </xf>
    <xf numFmtId="2" fontId="11" fillId="0" borderId="7" xfId="0" quotePrefix="1" applyNumberFormat="1" applyFont="1" applyBorder="1" applyAlignment="1">
      <alignment horizontal="center"/>
    </xf>
    <xf numFmtId="2" fontId="11" fillId="0" borderId="10" xfId="0" quotePrefix="1" applyNumberFormat="1" applyFont="1" applyBorder="1" applyAlignment="1">
      <alignment horizontal="center"/>
    </xf>
    <xf numFmtId="2" fontId="11" fillId="0" borderId="21" xfId="0" quotePrefix="1" applyNumberFormat="1" applyFont="1" applyBorder="1" applyAlignment="1">
      <alignment horizontal="center"/>
    </xf>
    <xf numFmtId="0" fontId="18" fillId="4" borderId="0" xfId="0" applyFont="1" applyFill="1" applyBorder="1"/>
    <xf numFmtId="0" fontId="0" fillId="2" borderId="0" xfId="0" applyFill="1" applyAlignment="1">
      <alignment vertical="top" wrapText="1"/>
    </xf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22" xfId="0" applyFont="1" applyBorder="1"/>
    <xf numFmtId="0" fontId="11" fillId="0" borderId="13" xfId="0" applyFont="1" applyBorder="1" applyAlignment="1">
      <alignment horizontal="center"/>
    </xf>
    <xf numFmtId="0" fontId="3" fillId="0" borderId="12" xfId="0" applyFont="1" applyBorder="1"/>
    <xf numFmtId="0" fontId="11" fillId="0" borderId="12" xfId="0" applyFont="1" applyBorder="1" applyAlignment="1">
      <alignment horizontal="center"/>
    </xf>
    <xf numFmtId="0" fontId="3" fillId="0" borderId="14" xfId="0" applyFont="1" applyBorder="1"/>
    <xf numFmtId="2" fontId="11" fillId="0" borderId="1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22" fillId="0" borderId="0" xfId="0" applyFont="1"/>
    <xf numFmtId="0" fontId="3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21" fillId="0" borderId="0" xfId="0" applyFont="1"/>
    <xf numFmtId="14" fontId="0" fillId="0" borderId="0" xfId="0" applyNumberFormat="1" applyAlignment="1">
      <alignment horizontal="center"/>
    </xf>
    <xf numFmtId="0" fontId="23" fillId="0" borderId="7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14" fontId="23" fillId="0" borderId="0" xfId="0" applyNumberFormat="1" applyFont="1" applyBorder="1" applyAlignment="1">
      <alignment horizontal="center"/>
    </xf>
    <xf numFmtId="14" fontId="23" fillId="0" borderId="9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14" fontId="23" fillId="0" borderId="2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14" fontId="23" fillId="0" borderId="20" xfId="0" applyNumberFormat="1" applyFont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21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3" fillId="0" borderId="6" xfId="0" quotePrefix="1" applyNumberFormat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2" fillId="3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5" xfId="0" applyBorder="1" applyAlignment="1"/>
    <xf numFmtId="164" fontId="3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/>
    <xf numFmtId="0" fontId="3" fillId="5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 applyAlignment="1">
      <alignment vertical="top" wrapText="1"/>
    </xf>
    <xf numFmtId="0" fontId="3" fillId="3" borderId="0" xfId="0" applyFont="1" applyFill="1" applyAlignment="1">
      <alignment horizontal="center"/>
    </xf>
    <xf numFmtId="21" fontId="2" fillId="6" borderId="0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0" fillId="6" borderId="8" xfId="0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" fontId="0" fillId="6" borderId="0" xfId="0" quotePrefix="1" applyNumberForma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2" fontId="3" fillId="6" borderId="8" xfId="0" quotePrefix="1" applyNumberFormat="1" applyFont="1" applyFill="1" applyBorder="1" applyAlignment="1">
      <alignment horizontal="center"/>
    </xf>
    <xf numFmtId="1" fontId="0" fillId="6" borderId="0" xfId="0" quotePrefix="1" applyNumberFormat="1" applyFill="1" applyAlignment="1">
      <alignment horizontal="center"/>
    </xf>
    <xf numFmtId="15" fontId="26" fillId="0" borderId="24" xfId="2" applyNumberFormat="1" applyFont="1" applyFill="1" applyBorder="1" applyAlignment="1">
      <alignment horizontal="right" wrapText="1"/>
    </xf>
    <xf numFmtId="15" fontId="26" fillId="0" borderId="25" xfId="2" applyNumberFormat="1" applyFont="1" applyFill="1" applyBorder="1" applyAlignment="1">
      <alignment horizontal="right" wrapText="1"/>
    </xf>
    <xf numFmtId="15" fontId="26" fillId="0" borderId="0" xfId="2" applyNumberFormat="1" applyFont="1" applyFill="1" applyBorder="1" applyAlignment="1">
      <alignment horizontal="right" wrapText="1"/>
    </xf>
    <xf numFmtId="21" fontId="2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3" fillId="0" borderId="8" xfId="0" quotePrefix="1" applyNumberFormat="1" applyFont="1" applyFill="1" applyBorder="1" applyAlignment="1">
      <alignment horizontal="center"/>
    </xf>
    <xf numFmtId="1" fontId="0" fillId="0" borderId="0" xfId="0" quotePrefix="1" applyNumberFormat="1" applyFill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21" fontId="1" fillId="0" borderId="12" xfId="0" applyNumberFormat="1" applyFont="1" applyFill="1" applyBorder="1" applyAlignment="1">
      <alignment horizontal="center"/>
    </xf>
    <xf numFmtId="21" fontId="1" fillId="6" borderId="12" xfId="0" applyNumberFormat="1" applyFont="1" applyFill="1" applyBorder="1" applyAlignment="1">
      <alignment horizontal="center"/>
    </xf>
    <xf numFmtId="15" fontId="26" fillId="0" borderId="9" xfId="2" applyNumberFormat="1" applyFont="1" applyFill="1" applyBorder="1" applyAlignment="1">
      <alignment horizontal="right" wrapText="1"/>
    </xf>
    <xf numFmtId="21" fontId="1" fillId="0" borderId="14" xfId="0" applyNumberFormat="1" applyFont="1" applyBorder="1" applyAlignment="1">
      <alignment horizontal="center"/>
    </xf>
  </cellXfs>
  <cellStyles count="3">
    <cellStyle name="Normal" xfId="0" builtinId="0"/>
    <cellStyle name="Normal 3" xfId="1"/>
    <cellStyle name="Normal__2016_Membership_Li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57150</xdr:rowOff>
        </xdr:from>
        <xdr:to>
          <xdr:col>2</xdr:col>
          <xdr:colOff>257175</xdr:colOff>
          <xdr:row>5</xdr:row>
          <xdr:rowOff>152400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Rows</a:t>
              </a: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3</xdr:row>
          <xdr:rowOff>28575</xdr:rowOff>
        </xdr:from>
        <xdr:to>
          <xdr:col>2</xdr:col>
          <xdr:colOff>1181100</xdr:colOff>
          <xdr:row>5</xdr:row>
          <xdr:rowOff>142875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UnHide</a:t>
              </a:r>
            </a:p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42"/>
  <sheetViews>
    <sheetView topLeftCell="B4" workbookViewId="0">
      <selection activeCell="N43" sqref="N43"/>
    </sheetView>
  </sheetViews>
  <sheetFormatPr defaultRowHeight="12.75" x14ac:dyDescent="0.2"/>
  <cols>
    <col min="1" max="1" width="22.85546875" customWidth="1"/>
    <col min="2" max="2" width="3.28515625" style="4" customWidth="1"/>
  </cols>
  <sheetData>
    <row r="2" spans="1:13" ht="15.75" x14ac:dyDescent="0.25">
      <c r="A2" s="281" t="s">
        <v>29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5" spans="1:13" x14ac:dyDescent="0.2">
      <c r="A5" s="2" t="s">
        <v>23</v>
      </c>
    </row>
    <row r="6" spans="1:13" x14ac:dyDescent="0.2">
      <c r="B6" s="4">
        <v>1</v>
      </c>
      <c r="C6" s="182" t="s">
        <v>110</v>
      </c>
      <c r="D6" s="59"/>
      <c r="E6" s="59"/>
    </row>
    <row r="7" spans="1:13" x14ac:dyDescent="0.2">
      <c r="C7" s="182" t="s">
        <v>109</v>
      </c>
      <c r="D7" s="59"/>
      <c r="E7" s="59"/>
    </row>
    <row r="9" spans="1:13" x14ac:dyDescent="0.2">
      <c r="B9" s="4">
        <v>2</v>
      </c>
      <c r="C9" s="1" t="s">
        <v>27</v>
      </c>
    </row>
    <row r="10" spans="1:13" x14ac:dyDescent="0.2">
      <c r="C10" t="s">
        <v>33</v>
      </c>
    </row>
    <row r="11" spans="1:13" x14ac:dyDescent="0.2">
      <c r="C11" s="1" t="s">
        <v>128</v>
      </c>
    </row>
    <row r="12" spans="1:13" x14ac:dyDescent="0.2">
      <c r="C12" s="1" t="s">
        <v>32</v>
      </c>
    </row>
    <row r="13" spans="1:13" x14ac:dyDescent="0.2">
      <c r="C13" s="282" t="s">
        <v>111</v>
      </c>
      <c r="D13" s="283"/>
      <c r="E13" s="283"/>
      <c r="F13" s="283"/>
      <c r="G13" s="283"/>
      <c r="H13" s="283"/>
      <c r="I13" s="283"/>
      <c r="J13" s="284"/>
      <c r="K13" s="284"/>
    </row>
    <row r="14" spans="1:13" x14ac:dyDescent="0.2">
      <c r="C14" s="283"/>
      <c r="D14" s="283"/>
      <c r="E14" s="283"/>
      <c r="F14" s="283"/>
      <c r="G14" s="283"/>
      <c r="H14" s="283"/>
      <c r="I14" s="283"/>
      <c r="J14" s="284"/>
      <c r="K14" s="284"/>
    </row>
    <row r="15" spans="1:13" x14ac:dyDescent="0.2">
      <c r="C15" s="64" t="s">
        <v>34</v>
      </c>
      <c r="D15" s="62"/>
      <c r="E15" s="62"/>
      <c r="F15" s="62"/>
      <c r="G15" s="62"/>
      <c r="H15" s="62"/>
      <c r="I15" s="62"/>
      <c r="J15" s="63"/>
      <c r="K15" s="63"/>
    </row>
    <row r="17" spans="1:3" x14ac:dyDescent="0.2">
      <c r="B17" s="4">
        <v>3</v>
      </c>
      <c r="C17" t="s">
        <v>28</v>
      </c>
    </row>
    <row r="18" spans="1:3" x14ac:dyDescent="0.2">
      <c r="C18" t="s">
        <v>123</v>
      </c>
    </row>
    <row r="19" spans="1:3" x14ac:dyDescent="0.2">
      <c r="C19" t="s">
        <v>124</v>
      </c>
    </row>
    <row r="20" spans="1:3" x14ac:dyDescent="0.2">
      <c r="B20" s="4">
        <v>4</v>
      </c>
      <c r="C20" s="1" t="s">
        <v>127</v>
      </c>
    </row>
    <row r="22" spans="1:3" x14ac:dyDescent="0.2">
      <c r="A22" s="2" t="s">
        <v>24</v>
      </c>
    </row>
    <row r="23" spans="1:3" x14ac:dyDescent="0.2">
      <c r="A23" s="61" t="s">
        <v>25</v>
      </c>
      <c r="B23" s="4">
        <v>1</v>
      </c>
      <c r="C23" t="s">
        <v>125</v>
      </c>
    </row>
    <row r="24" spans="1:3" x14ac:dyDescent="0.2">
      <c r="B24" s="4">
        <v>2</v>
      </c>
      <c r="C24" t="s">
        <v>26</v>
      </c>
    </row>
    <row r="26" spans="1:3" x14ac:dyDescent="0.2">
      <c r="A26" s="60" t="s">
        <v>30</v>
      </c>
      <c r="B26" s="4">
        <v>1</v>
      </c>
      <c r="C26" t="s">
        <v>126</v>
      </c>
    </row>
    <row r="27" spans="1:3" x14ac:dyDescent="0.2">
      <c r="B27" s="4">
        <v>2</v>
      </c>
      <c r="C27" t="s">
        <v>26</v>
      </c>
    </row>
    <row r="30" spans="1:3" x14ac:dyDescent="0.2">
      <c r="A30" s="2" t="s">
        <v>31</v>
      </c>
      <c r="C30" s="1" t="s">
        <v>106</v>
      </c>
    </row>
    <row r="33" spans="1:11" x14ac:dyDescent="0.2">
      <c r="A33" s="2" t="s">
        <v>105</v>
      </c>
      <c r="C33" s="1" t="s">
        <v>112</v>
      </c>
    </row>
    <row r="34" spans="1:11" x14ac:dyDescent="0.2">
      <c r="C34" s="1"/>
    </row>
    <row r="35" spans="1:11" x14ac:dyDescent="0.2">
      <c r="A35" s="2" t="s">
        <v>108</v>
      </c>
      <c r="C35" s="1" t="s">
        <v>107</v>
      </c>
    </row>
    <row r="36" spans="1:11" x14ac:dyDescent="0.2">
      <c r="C36" s="2" t="s">
        <v>114</v>
      </c>
      <c r="D36" s="2"/>
      <c r="E36" s="2"/>
      <c r="F36" s="2"/>
      <c r="G36" s="2"/>
      <c r="H36" s="2"/>
      <c r="I36" s="2"/>
      <c r="J36" s="2"/>
      <c r="K36" s="2"/>
    </row>
    <row r="37" spans="1:11" x14ac:dyDescent="0.2">
      <c r="C37" s="2" t="s">
        <v>113</v>
      </c>
      <c r="D37" s="2"/>
      <c r="E37" s="2"/>
      <c r="F37" s="2"/>
      <c r="G37" s="2"/>
      <c r="H37" s="2"/>
      <c r="I37" s="2"/>
      <c r="J37" s="2"/>
      <c r="K37" s="2"/>
    </row>
    <row r="39" spans="1:11" x14ac:dyDescent="0.2">
      <c r="A39" s="2" t="s">
        <v>129</v>
      </c>
      <c r="C39" s="1" t="s">
        <v>130</v>
      </c>
    </row>
    <row r="42" spans="1:11" x14ac:dyDescent="0.2">
      <c r="C42" s="183" t="s">
        <v>135</v>
      </c>
    </row>
  </sheetData>
  <mergeCells count="2">
    <mergeCell ref="A2:M2"/>
    <mergeCell ref="C13:K14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AH70"/>
  <sheetViews>
    <sheetView zoomScale="85" zoomScaleNormal="85" workbookViewId="0">
      <selection activeCell="L70" sqref="L70"/>
    </sheetView>
  </sheetViews>
  <sheetFormatPr defaultRowHeight="12.75" x14ac:dyDescent="0.2"/>
  <cols>
    <col min="1" max="1" width="5.140625" customWidth="1"/>
    <col min="2" max="2" width="2.28515625" customWidth="1"/>
    <col min="3" max="3" width="5.42578125" customWidth="1"/>
    <col min="4" max="4" width="18.28515625" customWidth="1"/>
    <col min="5" max="5" width="7.5703125" style="4" customWidth="1"/>
    <col min="6" max="6" width="19.42578125" bestFit="1" customWidth="1"/>
    <col min="7" max="7" width="8.28515625" customWidth="1"/>
    <col min="8" max="8" width="2.7109375" customWidth="1"/>
    <col min="9" max="9" width="4.42578125" customWidth="1"/>
    <col min="10" max="10" width="15.7109375" customWidth="1"/>
    <col min="11" max="11" width="7.42578125" style="4" customWidth="1"/>
    <col min="12" max="12" width="19" bestFit="1" customWidth="1"/>
    <col min="13" max="13" width="7.140625" customWidth="1"/>
    <col min="14" max="14" width="1.5703125" customWidth="1"/>
    <col min="15" max="15" width="4.5703125" customWidth="1"/>
    <col min="16" max="16" width="17.42578125" customWidth="1"/>
    <col min="17" max="17" width="6.85546875" style="4" customWidth="1"/>
    <col min="18" max="18" width="18.85546875" customWidth="1"/>
    <col min="19" max="19" width="7.28515625" customWidth="1"/>
    <col min="20" max="20" width="4.28515625" customWidth="1"/>
    <col min="21" max="21" width="9.85546875" style="4" customWidth="1"/>
    <col min="22" max="22" width="3.5703125" customWidth="1"/>
    <col min="23" max="23" width="3.140625" bestFit="1" customWidth="1"/>
    <col min="24" max="24" width="8.7109375" customWidth="1"/>
    <col min="26" max="26" width="0" hidden="1" customWidth="1"/>
    <col min="27" max="34" width="9.140625" hidden="1" customWidth="1"/>
    <col min="35" max="35" width="9.140625" customWidth="1"/>
  </cols>
  <sheetData>
    <row r="1" spans="1:34" ht="26.25" x14ac:dyDescent="0.4">
      <c r="A1" s="239" t="s">
        <v>161</v>
      </c>
      <c r="B1" s="208"/>
      <c r="C1" s="208"/>
      <c r="D1" s="208"/>
      <c r="E1" s="209"/>
      <c r="F1" s="208"/>
      <c r="G1" s="208"/>
      <c r="H1" s="208"/>
      <c r="I1" s="208"/>
      <c r="J1" s="208"/>
      <c r="K1" s="209"/>
      <c r="L1" s="208"/>
      <c r="M1" s="208"/>
    </row>
    <row r="2" spans="1:34" x14ac:dyDescent="0.2">
      <c r="A2" s="107"/>
    </row>
    <row r="3" spans="1:34" x14ac:dyDescent="0.2">
      <c r="A3" s="107"/>
    </row>
    <row r="4" spans="1:34" ht="13.5" thickBot="1" x14ac:dyDescent="0.25">
      <c r="E4" s="179" t="s">
        <v>102</v>
      </c>
      <c r="K4" s="179" t="s">
        <v>103</v>
      </c>
      <c r="Q4" s="10" t="s">
        <v>103</v>
      </c>
    </row>
    <row r="5" spans="1:34" ht="13.5" thickBot="1" x14ac:dyDescent="0.25">
      <c r="C5" s="299" t="s">
        <v>80</v>
      </c>
      <c r="D5" s="300"/>
      <c r="E5" s="300"/>
      <c r="F5" s="300"/>
      <c r="G5" s="301"/>
      <c r="I5" s="299" t="s">
        <v>79</v>
      </c>
      <c r="J5" s="300"/>
      <c r="K5" s="300"/>
      <c r="L5" s="300"/>
      <c r="M5" s="301"/>
      <c r="O5" s="299" t="s">
        <v>104</v>
      </c>
      <c r="P5" s="300"/>
      <c r="Q5" s="300"/>
      <c r="R5" s="300"/>
      <c r="S5" s="301"/>
    </row>
    <row r="6" spans="1:34" ht="13.5" thickBot="1" x14ac:dyDescent="0.25">
      <c r="C6" s="19"/>
      <c r="D6" s="290" t="s">
        <v>68</v>
      </c>
      <c r="E6" s="287"/>
      <c r="F6" s="286" t="s">
        <v>69</v>
      </c>
      <c r="G6" s="287"/>
      <c r="I6" s="159"/>
      <c r="J6" s="290" t="s">
        <v>68</v>
      </c>
      <c r="K6" s="287"/>
      <c r="L6" s="288" t="s">
        <v>69</v>
      </c>
      <c r="M6" s="289"/>
      <c r="O6" s="19"/>
      <c r="P6" s="290" t="s">
        <v>68</v>
      </c>
      <c r="Q6" s="287"/>
      <c r="R6" s="288" t="s">
        <v>69</v>
      </c>
      <c r="S6" s="289"/>
    </row>
    <row r="7" spans="1:34" ht="13.5" thickBot="1" x14ac:dyDescent="0.25">
      <c r="A7" s="1"/>
      <c r="C7" s="44"/>
      <c r="D7" s="154" t="s">
        <v>7</v>
      </c>
      <c r="E7" s="149" t="s">
        <v>67</v>
      </c>
      <c r="F7" s="154" t="s">
        <v>7</v>
      </c>
      <c r="G7" s="149" t="s">
        <v>67</v>
      </c>
      <c r="H7" s="4"/>
      <c r="I7" s="160"/>
      <c r="J7" s="154" t="s">
        <v>7</v>
      </c>
      <c r="K7" s="149" t="s">
        <v>67</v>
      </c>
      <c r="L7" s="154" t="s">
        <v>7</v>
      </c>
      <c r="M7" s="149" t="s">
        <v>67</v>
      </c>
      <c r="N7" s="4"/>
      <c r="O7" s="37"/>
      <c r="P7" s="154" t="s">
        <v>7</v>
      </c>
      <c r="Q7" s="148" t="s">
        <v>67</v>
      </c>
      <c r="R7" s="154" t="s">
        <v>7</v>
      </c>
      <c r="S7" s="149" t="s">
        <v>67</v>
      </c>
    </row>
    <row r="8" spans="1:34" ht="15" x14ac:dyDescent="0.25">
      <c r="C8" s="44" t="s">
        <v>51</v>
      </c>
      <c r="D8" s="181" t="e">
        <f ca="1">+INDEX(INDIRECT($E$4&amp;"!"&amp;"E$11:$E$60"),MATCH("m1",INDIRECT($E$4&amp;"!"&amp;"$O$11:$O$60"),0),1)</f>
        <v>#REF!</v>
      </c>
      <c r="E8" s="136" t="e">
        <f ca="1">+INDEX(INDIRECT($E$4&amp;"!"&amp;"n$11:$n$60"),MATCH("m1",INDIRECT($E$4&amp;"!"&amp;"$O$11:$O$60"),0),1)</f>
        <v>#REF!</v>
      </c>
      <c r="F8" s="151" t="e">
        <f ca="1">+INDEX(INDIRECT($E$4&amp;"!"&amp;"E$11:$E$60"),MATCH("f1",INDIRECT($E$4&amp;"!"&amp;"$O$11:$O$60"),0),1)</f>
        <v>#REF!</v>
      </c>
      <c r="G8" s="136" t="e">
        <f ca="1">+INDEX(INDIRECT($E$4&amp;"!"&amp;"n$11:$n$60"),MATCH("f1",INDIRECT($E$4&amp;"!"&amp;"$O$11:$O$60"),0),1)</f>
        <v>#REF!</v>
      </c>
      <c r="I8" s="44" t="s">
        <v>51</v>
      </c>
      <c r="J8" s="181" t="e">
        <f ca="1">+INDEX(INDIRECT($K$4&amp;"!"&amp;"E$11:$E$60"),MATCH("m1",INDIRECT($K$4&amp;"!"&amp;"$O$11:$O$60"),0),1)</f>
        <v>#REF!</v>
      </c>
      <c r="K8" s="136" t="e">
        <f ca="1">+INDEX(INDIRECT($K$4&amp;"!"&amp;"n$11:$n$60"),MATCH("m1",INDIRECT($K$4&amp;"!"&amp;"$O$11:$O$60"),0),1)</f>
        <v>#REF!</v>
      </c>
      <c r="L8" s="151" t="e">
        <f ca="1">+INDEX(INDIRECT($K$4&amp;"!"&amp;"E$11:$E$60"),MATCH("f1",INDIRECT($K$4&amp;"!"&amp;"$O$11:$O$60"),0),1)</f>
        <v>#REF!</v>
      </c>
      <c r="M8" s="136" t="e">
        <f ca="1">+INDEX(INDIRECT($K$4&amp;"!"&amp;"n$11:$n$60"),MATCH("f1",INDIRECT($K$4&amp;"!"&amp;"$O$11:$O$60"),0),1)</f>
        <v>#REF!</v>
      </c>
      <c r="O8" s="44" t="s">
        <v>51</v>
      </c>
      <c r="P8" s="181" t="e">
        <f ca="1">+INDEX(INDIRECT($Q$4&amp;"!"&amp;"E$11:$E$60"),MATCH("m1",INDIRECT($Q$4&amp;"!"&amp;"$O$11:$O$60"),0),1)</f>
        <v>#REF!</v>
      </c>
      <c r="Q8" s="136" t="e">
        <f ca="1">+INDEX(INDIRECT($Q$4&amp;"!"&amp;"n$11:$n$60"),MATCH("m1",INDIRECT($Q$4&amp;"!"&amp;"$O$11:$O$60"),0),1)</f>
        <v>#REF!</v>
      </c>
      <c r="R8" s="151" t="e">
        <f ca="1">+INDEX(INDIRECT($Q$4&amp;"!"&amp;"E$11:$E$60"),MATCH("f1",INDIRECT($Q$4&amp;"!"&amp;"$O$11:$O$60"),0),1)</f>
        <v>#REF!</v>
      </c>
      <c r="S8" s="136" t="e">
        <f ca="1">+INDEX(INDIRECT($Q$4&amp;"!"&amp;"n$11:$n$60"),MATCH("f1",INDIRECT($Q$4&amp;"!"&amp;"$O$11:$O$60"),0),1)</f>
        <v>#REF!</v>
      </c>
      <c r="V8" s="18"/>
    </row>
    <row r="9" spans="1:34" ht="15" x14ac:dyDescent="0.25">
      <c r="C9" s="44" t="s">
        <v>52</v>
      </c>
      <c r="D9" s="152" t="e">
        <f ca="1">+INDEX(INDIRECT($E$4&amp;"!"&amp;"E$11:$E$60"),MATCH("m2",INDIRECT($E$4&amp;"!"&amp;"$O$11:$O$60"),0),1)</f>
        <v>#REF!</v>
      </c>
      <c r="E9" s="136" t="e">
        <f ca="1">+INDEX(INDIRECT($E$4&amp;"!"&amp;"n$11:$n$60"),MATCH("m2",INDIRECT($E$4&amp;"!"&amp;"$O$11:$O$60"),0),1)</f>
        <v>#REF!</v>
      </c>
      <c r="F9" s="152" t="e">
        <f ca="1">+INDEX(INDIRECT($E$4&amp;"!"&amp;"E$11:$E$60"),MATCH("f2",INDIRECT($E$4&amp;"!"&amp;"$O$11:$O$60"),0),1)</f>
        <v>#REF!</v>
      </c>
      <c r="G9" s="136" t="e">
        <f ca="1">+INDEX(INDIRECT($E$4&amp;"!"&amp;"n$11:$n$60"),MATCH("f2",INDIRECT($E$4&amp;"!"&amp;"$O$11:$O$60"),0),1)</f>
        <v>#REF!</v>
      </c>
      <c r="I9" s="44" t="s">
        <v>52</v>
      </c>
      <c r="J9" s="152" t="e">
        <f ca="1">+INDEX(INDIRECT($K$4&amp;"!"&amp;"E$11:$E$60"),MATCH("m2",INDIRECT($K$4&amp;"!"&amp;"$O$11:$O$60"),0),1)</f>
        <v>#REF!</v>
      </c>
      <c r="K9" s="136" t="e">
        <f ca="1">+INDEX(INDIRECT($K$4&amp;"!"&amp;"n$11:$n$60"),MATCH("m2",INDIRECT($K$4&amp;"!"&amp;"$O$11:$O$60"),0),1)</f>
        <v>#REF!</v>
      </c>
      <c r="L9" s="152" t="e">
        <f ca="1">+INDEX(INDIRECT($K$4&amp;"!"&amp;"E$11:$E$60"),MATCH("f2",INDIRECT($K$4&amp;"!"&amp;"$O$11:$O$60"),0),1)</f>
        <v>#REF!</v>
      </c>
      <c r="M9" s="136" t="e">
        <f ca="1">+INDEX(INDIRECT($K$4&amp;"!"&amp;"n$11:$n$60"),MATCH("f2",INDIRECT($K$4&amp;"!"&amp;"$O$11:$O$60"),0),1)</f>
        <v>#REF!</v>
      </c>
      <c r="O9" s="44" t="s">
        <v>52</v>
      </c>
      <c r="P9" s="152" t="e">
        <f ca="1">+INDEX(INDIRECT($Q$4&amp;"!"&amp;"E$11:$E$60"),MATCH("m2",INDIRECT($Q$4&amp;"!"&amp;"$O$11:$O$60"),0),1)</f>
        <v>#REF!</v>
      </c>
      <c r="Q9" s="136" t="e">
        <f ca="1">+INDEX(INDIRECT($Q$4&amp;"!"&amp;"n$11:$n$60"),MATCH("m2",INDIRECT($Q$4&amp;"!"&amp;"$O$11:$O$60"),0),1)</f>
        <v>#REF!</v>
      </c>
      <c r="R9" s="152" t="e">
        <f ca="1">+INDEX(INDIRECT($Q$4&amp;"!"&amp;"E$11:$E$60"),MATCH("f2",INDIRECT($Q$4&amp;"!"&amp;"$O$11:$O$60"),0),1)</f>
        <v>#REF!</v>
      </c>
      <c r="S9" s="136" t="e">
        <f ca="1">+INDEX(INDIRECT($Q$4&amp;"!"&amp;"n$11:$n$60"),MATCH("f2",INDIRECT($Q$4&amp;"!"&amp;"$O$11:$O$60"),0),1)</f>
        <v>#REF!</v>
      </c>
    </row>
    <row r="10" spans="1:34" ht="15.75" thickBot="1" x14ac:dyDescent="0.3">
      <c r="C10" s="32" t="s">
        <v>53</v>
      </c>
      <c r="D10" s="153" t="e">
        <f ca="1">+INDEX(INDIRECT($E$4&amp;"!"&amp;"E$11:$E$60"),MATCH("m3",INDIRECT($E$4&amp;"!"&amp;"$O$11:$O$60"),0),1)</f>
        <v>#REF!</v>
      </c>
      <c r="E10" s="137" t="e">
        <f ca="1">+INDEX(INDIRECT($E$4&amp;"!"&amp;"n$11:$n$60"),MATCH("m3",INDIRECT($E$4&amp;"!"&amp;"$O$11:$O$60"),0),1)</f>
        <v>#REF!</v>
      </c>
      <c r="F10" s="153" t="e">
        <f ca="1">+INDEX(INDIRECT($E$4&amp;"!"&amp;"E$11:$E$60"),MATCH("f3",INDIRECT($E$4&amp;"!"&amp;"$O$11:$O$60"),0),1)</f>
        <v>#REF!</v>
      </c>
      <c r="G10" s="137" t="e">
        <f ca="1">+INDEX(INDIRECT($E$4&amp;"!"&amp;"n$11:$n$60"),MATCH("f3",INDIRECT($E$4&amp;"!"&amp;"$O$11:$O$60"),0),1)</f>
        <v>#REF!</v>
      </c>
      <c r="I10" s="32" t="s">
        <v>53</v>
      </c>
      <c r="J10" s="153" t="e">
        <f ca="1">+INDEX(INDIRECT($K$4&amp;"!"&amp;"E$11:$E$60"),MATCH("m3",INDIRECT($K$4&amp;"!"&amp;"$O$11:$O$60"),0),1)</f>
        <v>#REF!</v>
      </c>
      <c r="K10" s="137" t="e">
        <f ca="1">+INDEX(INDIRECT($K$4&amp;"!"&amp;"n$11:$n$60"),MATCH("m3",INDIRECT($K$4&amp;"!"&amp;"$O$11:$O$60"),0),1)</f>
        <v>#REF!</v>
      </c>
      <c r="L10" s="153" t="e">
        <f ca="1">+INDEX(INDIRECT($K$4&amp;"!"&amp;"E$11:$E$60"),MATCH("f3",INDIRECT($K$4&amp;"!"&amp;"$O$11:$O$60"),0),1)</f>
        <v>#REF!</v>
      </c>
      <c r="M10" s="137" t="e">
        <f ca="1">+INDEX(INDIRECT($K$4&amp;"!"&amp;"n$11:$n$60"),MATCH("f3",INDIRECT($K$4&amp;"!"&amp;"$O$11:$O$60"),0),1)</f>
        <v>#REF!</v>
      </c>
      <c r="O10" s="32" t="s">
        <v>53</v>
      </c>
      <c r="P10" s="153" t="e">
        <f ca="1">+INDEX(INDIRECT($Q$4&amp;"!"&amp;"E$11:$E$60"),MATCH("m3",INDIRECT($Q$4&amp;"!"&amp;"$O$11:$O$60"),0),1)</f>
        <v>#REF!</v>
      </c>
      <c r="Q10" s="137" t="e">
        <f ca="1">+INDEX(INDIRECT($Q$4&amp;"!"&amp;"n$11:$n$60"),MATCH("m3",INDIRECT($Q$4&amp;"!"&amp;"$O$11:$O$60"),0),1)</f>
        <v>#REF!</v>
      </c>
      <c r="R10" s="153" t="e">
        <f ca="1">+INDEX(INDIRECT($Q$4&amp;"!"&amp;"E$11:$E$60"),MATCH("f3",INDIRECT($Q$4&amp;"!"&amp;"$O$11:$O$60"),0),1)</f>
        <v>#REF!</v>
      </c>
      <c r="S10" s="137" t="e">
        <f ca="1">+INDEX(INDIRECT($Q$4&amp;"!"&amp;"n$11:$n$60"),MATCH("f3",INDIRECT($Q$4&amp;"!"&amp;"$O$11:$O$60"),0),1)</f>
        <v>#REF!</v>
      </c>
    </row>
    <row r="11" spans="1:34" ht="15" x14ac:dyDescent="0.25">
      <c r="C11" s="1"/>
      <c r="D11" s="134"/>
      <c r="E11" s="135"/>
      <c r="F11" s="134"/>
      <c r="G11" s="135"/>
      <c r="I11" s="1"/>
      <c r="O11" s="1"/>
    </row>
    <row r="12" spans="1:34" ht="15.75" thickBot="1" x14ac:dyDescent="0.3">
      <c r="C12" s="1"/>
      <c r="D12" s="134"/>
      <c r="E12" s="135"/>
      <c r="F12" s="134"/>
      <c r="G12" s="135"/>
      <c r="I12" s="1"/>
      <c r="O12" s="1"/>
    </row>
    <row r="13" spans="1:34" s="129" customFormat="1" ht="13.5" customHeight="1" thickBot="1" x14ac:dyDescent="0.3">
      <c r="C13" s="302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4"/>
      <c r="Y13" s="254"/>
      <c r="Z13" s="254"/>
    </row>
    <row r="14" spans="1:34" ht="15.75" thickBot="1" x14ac:dyDescent="0.3">
      <c r="C14" s="1"/>
      <c r="D14" s="134"/>
      <c r="E14" s="135"/>
      <c r="F14" s="134"/>
      <c r="G14" s="135"/>
      <c r="I14" s="1"/>
      <c r="O14" s="1"/>
    </row>
    <row r="15" spans="1:34" ht="15.75" thickBot="1" x14ac:dyDescent="0.3">
      <c r="C15" s="34"/>
      <c r="D15" s="297" t="s">
        <v>7</v>
      </c>
      <c r="E15" s="295" t="s">
        <v>87</v>
      </c>
      <c r="F15" s="296"/>
      <c r="G15" s="140"/>
      <c r="H15" s="2"/>
      <c r="I15" s="2"/>
      <c r="J15" s="2"/>
      <c r="K15" s="290" t="s">
        <v>88</v>
      </c>
      <c r="L15" s="287"/>
      <c r="M15" s="2"/>
      <c r="N15" s="2"/>
      <c r="O15" s="2"/>
      <c r="P15" s="2"/>
      <c r="Q15" s="290" t="s">
        <v>89</v>
      </c>
      <c r="R15" s="287"/>
      <c r="S15" s="2"/>
      <c r="T15" s="293" t="s">
        <v>8</v>
      </c>
      <c r="U15" s="291" t="s">
        <v>91</v>
      </c>
      <c r="V15" s="288" t="s">
        <v>83</v>
      </c>
      <c r="W15" s="288"/>
      <c r="X15" s="289"/>
      <c r="Y15" s="21"/>
      <c r="Z15" s="21"/>
    </row>
    <row r="16" spans="1:34" ht="15.75" thickBot="1" x14ac:dyDescent="0.3">
      <c r="C16" s="44"/>
      <c r="D16" s="298"/>
      <c r="E16" s="177" t="s">
        <v>71</v>
      </c>
      <c r="F16" s="150" t="s">
        <v>4</v>
      </c>
      <c r="G16" s="140"/>
      <c r="H16" s="2"/>
      <c r="I16" s="2"/>
      <c r="J16" s="2"/>
      <c r="K16" s="234" t="s">
        <v>71</v>
      </c>
      <c r="L16" s="178" t="s">
        <v>4</v>
      </c>
      <c r="M16" s="2"/>
      <c r="N16" s="2"/>
      <c r="O16" s="2"/>
      <c r="P16" s="2"/>
      <c r="Q16" s="155" t="s">
        <v>71</v>
      </c>
      <c r="R16" s="150" t="s">
        <v>4</v>
      </c>
      <c r="S16" s="2"/>
      <c r="T16" s="294"/>
      <c r="U16" s="292"/>
      <c r="V16" s="178" t="s">
        <v>9</v>
      </c>
      <c r="W16" s="178" t="s">
        <v>10</v>
      </c>
      <c r="X16" s="150" t="s">
        <v>82</v>
      </c>
      <c r="Y16" s="130"/>
      <c r="Z16" s="130"/>
      <c r="AB16" s="285" t="s">
        <v>85</v>
      </c>
      <c r="AC16" s="285"/>
      <c r="AD16" s="285"/>
      <c r="AF16" s="285" t="s">
        <v>86</v>
      </c>
      <c r="AG16" s="285"/>
      <c r="AH16" s="285"/>
    </row>
    <row r="17" spans="2:34" ht="15" x14ac:dyDescent="0.25">
      <c r="C17" s="34" t="s">
        <v>51</v>
      </c>
      <c r="D17" s="174" t="e">
        <f ca="1">+INDEX(Summary!C$9:C$97,MATCH(VALUE(LEFT($C17,LEN($C17)-2)),Summary!$AF$9:$AF$97,0))</f>
        <v>#N/A</v>
      </c>
      <c r="E17" s="170" t="e">
        <f ca="1">+VLOOKUP($D17,Summary!$C$9:$AB$97,24,FALSE)</f>
        <v>#N/A</v>
      </c>
      <c r="F17" s="221" t="e">
        <f ca="1">+VLOOKUP($D17,Summary!$AS$11:$AV$97,2,FALSE)</f>
        <v>#N/A</v>
      </c>
      <c r="G17" s="135"/>
      <c r="I17" s="1"/>
      <c r="K17" s="224" t="e">
        <f ca="1">+VLOOKUP($D17,Summary!$C$9:$AB$97,25,FALSE)</f>
        <v>#N/A</v>
      </c>
      <c r="L17" s="170" t="e">
        <f ca="1">+VLOOKUP($D17,Summary!$AS$11:$AV$97,3,FALSE)</f>
        <v>#N/A</v>
      </c>
      <c r="O17" s="1"/>
      <c r="Q17" s="224" t="e">
        <f ca="1">+VLOOKUP($D17,Summary!$C$9:$AB$97,26,FALSE)</f>
        <v>#N/A</v>
      </c>
      <c r="R17" s="170" t="e">
        <f ca="1">+VLOOKUP($D17,Summary!$AS$11:$AV$97,4,FALSE)</f>
        <v>#N/A</v>
      </c>
      <c r="T17" s="227" t="e">
        <f ca="1">+INDEX(Summary!A$9:A$97,MATCH(VALUE(LEFT($C17,LEN($C17)-2)),Summary!$AF$9:$AF$97,0))</f>
        <v>#N/A</v>
      </c>
      <c r="U17" s="224" t="e">
        <f ca="1">+VLOOKUP($D17,Summary!$C$9:$AD$97,28,FALSE)</f>
        <v>#N/A</v>
      </c>
      <c r="V17" s="171" t="e">
        <f t="shared" ref="V17:V26" ca="1" si="0">+IF(AD17=0,"",AD17)</f>
        <v>#N/A</v>
      </c>
      <c r="W17" s="230" t="e">
        <f t="shared" ref="W17:W26" ca="1" si="1">+IF(AH17=0,"",AH17)</f>
        <v>#N/A</v>
      </c>
      <c r="X17" s="230" t="str">
        <f>+C17</f>
        <v>1st</v>
      </c>
      <c r="Y17" s="4"/>
      <c r="Z17" s="4"/>
      <c r="AB17" s="92" t="e">
        <f ca="1">IF(T17="m",1,0)</f>
        <v>#N/A</v>
      </c>
      <c r="AC17" s="92" t="e">
        <f ca="1">+AB17</f>
        <v>#N/A</v>
      </c>
      <c r="AD17" s="92" t="e">
        <f ca="1">+AC17</f>
        <v>#N/A</v>
      </c>
      <c r="AF17" s="92" t="e">
        <f t="shared" ref="AF17:AF26" ca="1" si="2">+IF(T17="f",1,0)</f>
        <v>#N/A</v>
      </c>
      <c r="AG17" s="92" t="e">
        <f ca="1">+AF17</f>
        <v>#N/A</v>
      </c>
      <c r="AH17" s="92" t="e">
        <f ca="1">+AG17</f>
        <v>#N/A</v>
      </c>
    </row>
    <row r="18" spans="2:34" ht="15" x14ac:dyDescent="0.25">
      <c r="C18" s="44" t="s">
        <v>52</v>
      </c>
      <c r="D18" s="175" t="e">
        <f ca="1">+INDEX(Summary!C$9:C$97,MATCH(VALUE(LEFT($C18,LEN($C18)-2)),Summary!$AF$9:$AF$97,0))</f>
        <v>#N/A</v>
      </c>
      <c r="E18" s="157" t="e">
        <f ca="1">+VLOOKUP($D18,Summary!$C$9:$AB$97,24,FALSE)</f>
        <v>#N/A</v>
      </c>
      <c r="F18" s="214" t="e">
        <f ca="1">+VLOOKUP($D18,Summary!$AS$11:$AV$97,2,FALSE)</f>
        <v>#N/A</v>
      </c>
      <c r="G18" s="135"/>
      <c r="I18" s="1"/>
      <c r="K18" s="213" t="e">
        <f ca="1">+VLOOKUP($D18,Summary!$C$9:$AB$97,25,FALSE)</f>
        <v>#N/A</v>
      </c>
      <c r="L18" s="156" t="e">
        <f ca="1">+VLOOKUP($D18,Summary!$AS$11:$AV$97,3,FALSE)</f>
        <v>#N/A</v>
      </c>
      <c r="O18" s="1"/>
      <c r="Q18" s="213" t="e">
        <f ca="1">+VLOOKUP($D18,Summary!$C$9:$AB$97,26,FALSE)</f>
        <v>#N/A</v>
      </c>
      <c r="R18" s="156" t="e">
        <f ca="1">+VLOOKUP($D18,Summary!$AS$11:$AV$97,4,FALSE)</f>
        <v>#N/A</v>
      </c>
      <c r="T18" s="217" t="e">
        <f ca="1">+INDEX(Summary!A$9:A$97,MATCH(VALUE(LEFT($C18,LEN($C18)-2)),Summary!$AF$9:$AF$97,0))</f>
        <v>#N/A</v>
      </c>
      <c r="U18" s="236" t="e">
        <f ca="1">+VLOOKUP($D18,Summary!$C$9:$AD$97,28,FALSE)</f>
        <v>#N/A</v>
      </c>
      <c r="V18" s="172" t="e">
        <f t="shared" ca="1" si="0"/>
        <v>#N/A</v>
      </c>
      <c r="W18" s="138" t="e">
        <f t="shared" ca="1" si="1"/>
        <v>#N/A</v>
      </c>
      <c r="X18" s="138" t="str">
        <f t="shared" ref="X18:X26" si="3">+C18</f>
        <v>2nd</v>
      </c>
      <c r="Y18" s="4"/>
      <c r="Z18" s="4"/>
      <c r="AB18" s="92" t="e">
        <f t="shared" ref="AB18:AB26" ca="1" si="4">IF(T18="m",1,0)</f>
        <v>#N/A</v>
      </c>
      <c r="AC18" s="92" t="e">
        <f t="shared" ref="AC18:AC26" ca="1" si="5">+AC17+AB18</f>
        <v>#N/A</v>
      </c>
      <c r="AD18" s="92" t="e">
        <f ca="1">+IF(AC18=AC17,0,AC18)</f>
        <v>#N/A</v>
      </c>
      <c r="AF18" s="92" t="e">
        <f t="shared" ca="1" si="2"/>
        <v>#N/A</v>
      </c>
      <c r="AG18" s="92" t="e">
        <f t="shared" ref="AG18:AG26" ca="1" si="6">+AG17+AF18</f>
        <v>#N/A</v>
      </c>
      <c r="AH18" s="92" t="e">
        <f ca="1">+IF(AG18=AG17,0,AG18)</f>
        <v>#N/A</v>
      </c>
    </row>
    <row r="19" spans="2:34" ht="15" x14ac:dyDescent="0.25">
      <c r="C19" s="219" t="s">
        <v>53</v>
      </c>
      <c r="D19" s="176" t="e">
        <f ca="1">+INDEX(Summary!C$9:C$97,MATCH(VALUE(LEFT($C19,LEN($C19)-2)),Summary!$AF$9:$AF$97,0))</f>
        <v>#N/A</v>
      </c>
      <c r="E19" s="158" t="e">
        <f ca="1">+VLOOKUP($D19,Summary!$C$9:$AB$97,24,FALSE)</f>
        <v>#N/A</v>
      </c>
      <c r="F19" s="222" t="e">
        <f ca="1">+VLOOKUP($D19,Summary!$AS$11:$AV$97,2,FALSE)</f>
        <v>#N/A</v>
      </c>
      <c r="G19" s="135"/>
      <c r="H19" s="18"/>
      <c r="I19" s="204"/>
      <c r="J19" s="18"/>
      <c r="K19" s="225" t="e">
        <f ca="1">+VLOOKUP($D19,Summary!$C$9:$AB$97,25,FALSE)</f>
        <v>#N/A</v>
      </c>
      <c r="L19" s="166" t="e">
        <f ca="1">+VLOOKUP($D19,Summary!$AS$11:$AV$97,3,FALSE)</f>
        <v>#N/A</v>
      </c>
      <c r="M19" s="18"/>
      <c r="N19" s="18"/>
      <c r="O19" s="204"/>
      <c r="P19" s="18"/>
      <c r="Q19" s="225" t="e">
        <f ca="1">+VLOOKUP($D19,Summary!$C$9:$AB$97,26,FALSE)</f>
        <v>#N/A</v>
      </c>
      <c r="R19" s="166" t="e">
        <f ca="1">+VLOOKUP($D19,Summary!$AS$11:$AV$97,4,FALSE)</f>
        <v>#N/A</v>
      </c>
      <c r="S19" s="18"/>
      <c r="T19" s="228" t="e">
        <f ca="1">+INDEX(Summary!A$9:A$97,MATCH(VALUE(LEFT($C19,LEN($C19)-2)),Summary!$AF$9:$AF$97,0))</f>
        <v>#N/A</v>
      </c>
      <c r="U19" s="237" t="e">
        <f ca="1">+VLOOKUP($D19,Summary!$C$9:$AD$97,28,FALSE)</f>
        <v>#N/A</v>
      </c>
      <c r="V19" s="173" t="e">
        <f t="shared" ca="1" si="0"/>
        <v>#N/A</v>
      </c>
      <c r="W19" s="231" t="e">
        <f t="shared" ca="1" si="1"/>
        <v>#N/A</v>
      </c>
      <c r="X19" s="231" t="str">
        <f t="shared" si="3"/>
        <v>3rd</v>
      </c>
      <c r="Y19" s="55"/>
      <c r="Z19" s="55"/>
      <c r="AB19" s="92" t="e">
        <f t="shared" ca="1" si="4"/>
        <v>#N/A</v>
      </c>
      <c r="AC19" s="92" t="e">
        <f t="shared" ca="1" si="5"/>
        <v>#N/A</v>
      </c>
      <c r="AD19" s="92" t="e">
        <f t="shared" ref="AD19:AD26" ca="1" si="7">+IF(AC19=AC18,0,AC19)</f>
        <v>#N/A</v>
      </c>
      <c r="AF19" s="92" t="e">
        <f t="shared" ca="1" si="2"/>
        <v>#N/A</v>
      </c>
      <c r="AG19" s="92" t="e">
        <f t="shared" ca="1" si="6"/>
        <v>#N/A</v>
      </c>
      <c r="AH19" s="92" t="e">
        <f t="shared" ref="AH19:AH26" ca="1" si="8">+IF(AG19=AG18,0,AG19)</f>
        <v>#N/A</v>
      </c>
    </row>
    <row r="20" spans="2:34" ht="15" x14ac:dyDescent="0.25">
      <c r="C20" s="220" t="s">
        <v>72</v>
      </c>
      <c r="D20" s="210" t="e">
        <f ca="1">+INDEX(Summary!C$9:C$97,MATCH(VALUE(LEFT($C20,LEN($C20)-2)),Summary!$AF$9:$AF$97,0))</f>
        <v>#N/A</v>
      </c>
      <c r="E20" s="211" t="e">
        <f ca="1">+VLOOKUP($D20,Summary!$C$9:$AB$97,24,FALSE)</f>
        <v>#N/A</v>
      </c>
      <c r="F20" s="223" t="e">
        <f ca="1">+VLOOKUP($D20,Summary!$AS$11:$AV$97,2,FALSE)</f>
        <v>#N/A</v>
      </c>
      <c r="G20" s="135"/>
      <c r="H20" s="18"/>
      <c r="I20" s="204"/>
      <c r="J20" s="18"/>
      <c r="K20" s="226" t="e">
        <f ca="1">+VLOOKUP($D20,Summary!$C$9:$AB$97,25,FALSE)</f>
        <v>#N/A</v>
      </c>
      <c r="L20" s="212" t="e">
        <f ca="1">+VLOOKUP($D20,Summary!$AS$11:$AV$97,3,FALSE)</f>
        <v>#N/A</v>
      </c>
      <c r="M20" s="18"/>
      <c r="N20" s="18"/>
      <c r="O20" s="204"/>
      <c r="P20" s="18"/>
      <c r="Q20" s="226" t="e">
        <f ca="1">+VLOOKUP($D20,Summary!$C$9:$AB$97,26,FALSE)</f>
        <v>#N/A</v>
      </c>
      <c r="R20" s="212" t="e">
        <f ca="1">+VLOOKUP($D20,Summary!$AS$11:$AV$97,4,FALSE)</f>
        <v>#N/A</v>
      </c>
      <c r="S20" s="18"/>
      <c r="T20" s="229" t="e">
        <f ca="1">+INDEX(Summary!A$9:A$97,MATCH(VALUE(LEFT($C20,LEN($C20)-2)),Summary!$AF$9:$AF$97,0))</f>
        <v>#N/A</v>
      </c>
      <c r="U20" s="238" t="e">
        <f ca="1">+VLOOKUP($D20,Summary!$C$9:$AD$97,28,FALSE)</f>
        <v>#N/A</v>
      </c>
      <c r="V20" s="232" t="e">
        <f t="shared" ca="1" si="0"/>
        <v>#N/A</v>
      </c>
      <c r="W20" s="233" t="e">
        <f t="shared" ca="1" si="1"/>
        <v>#N/A</v>
      </c>
      <c r="X20" s="233" t="str">
        <f t="shared" si="3"/>
        <v>4th</v>
      </c>
      <c r="Y20" s="4"/>
      <c r="Z20" s="4"/>
      <c r="AB20" s="92" t="e">
        <f t="shared" ca="1" si="4"/>
        <v>#N/A</v>
      </c>
      <c r="AC20" s="92" t="e">
        <f t="shared" ca="1" si="5"/>
        <v>#N/A</v>
      </c>
      <c r="AD20" s="92" t="e">
        <f t="shared" ca="1" si="7"/>
        <v>#N/A</v>
      </c>
      <c r="AF20" s="92" t="e">
        <f t="shared" ca="1" si="2"/>
        <v>#N/A</v>
      </c>
      <c r="AG20" s="92" t="e">
        <f t="shared" ca="1" si="6"/>
        <v>#N/A</v>
      </c>
      <c r="AH20" s="92" t="e">
        <f t="shared" ca="1" si="8"/>
        <v>#N/A</v>
      </c>
    </row>
    <row r="21" spans="2:34" ht="15" x14ac:dyDescent="0.25">
      <c r="C21" s="44" t="s">
        <v>73</v>
      </c>
      <c r="D21" s="175" t="e">
        <f ca="1">+INDEX(Summary!C$9:C$97,MATCH(VALUE(LEFT($C21,LEN($C21)-2)),Summary!$AF$9:$AF$97,0))</f>
        <v>#N/A</v>
      </c>
      <c r="E21" s="157" t="e">
        <f ca="1">+VLOOKUP($D21,Summary!$C$9:$AB$97,24,FALSE)</f>
        <v>#N/A</v>
      </c>
      <c r="F21" s="214" t="e">
        <f ca="1">+VLOOKUP($D21,Summary!$AS$11:$AV$97,2,FALSE)</f>
        <v>#N/A</v>
      </c>
      <c r="G21" s="135"/>
      <c r="I21" s="1"/>
      <c r="K21" s="213" t="e">
        <f ca="1">+VLOOKUP($D21,Summary!$C$9:$AB$97,25,FALSE)</f>
        <v>#N/A</v>
      </c>
      <c r="L21" s="156" t="e">
        <f ca="1">+VLOOKUP($D21,Summary!$AS$11:$AV$97,3,FALSE)</f>
        <v>#N/A</v>
      </c>
      <c r="O21" s="1"/>
      <c r="Q21" s="213" t="e">
        <f ca="1">+VLOOKUP($D21,Summary!$C$9:$AB$97,26,FALSE)</f>
        <v>#N/A</v>
      </c>
      <c r="R21" s="156" t="e">
        <f ca="1">+VLOOKUP($D21,Summary!$AS$11:$AV$97,4,FALSE)</f>
        <v>#N/A</v>
      </c>
      <c r="T21" s="217" t="e">
        <f ca="1">+INDEX(Summary!A$9:A$97,MATCH(VALUE(LEFT($C21,LEN($C21)-2)),Summary!$AF$9:$AF$97,0))</f>
        <v>#N/A</v>
      </c>
      <c r="U21" s="236" t="e">
        <f ca="1">+VLOOKUP($D21,Summary!$C$9:$AD$97,28,FALSE)</f>
        <v>#N/A</v>
      </c>
      <c r="V21" s="172" t="e">
        <f t="shared" ca="1" si="0"/>
        <v>#N/A</v>
      </c>
      <c r="W21" s="138" t="e">
        <f t="shared" ca="1" si="1"/>
        <v>#N/A</v>
      </c>
      <c r="X21" s="138" t="str">
        <f t="shared" si="3"/>
        <v>5th</v>
      </c>
      <c r="Y21" s="4"/>
      <c r="Z21" s="4"/>
      <c r="AB21" s="92" t="e">
        <f t="shared" ca="1" si="4"/>
        <v>#N/A</v>
      </c>
      <c r="AC21" s="92" t="e">
        <f t="shared" ca="1" si="5"/>
        <v>#N/A</v>
      </c>
      <c r="AD21" s="92" t="e">
        <f t="shared" ca="1" si="7"/>
        <v>#N/A</v>
      </c>
      <c r="AF21" s="92" t="e">
        <f t="shared" ca="1" si="2"/>
        <v>#N/A</v>
      </c>
      <c r="AG21" s="92" t="e">
        <f t="shared" ca="1" si="6"/>
        <v>#N/A</v>
      </c>
      <c r="AH21" s="92" t="e">
        <f t="shared" ca="1" si="8"/>
        <v>#N/A</v>
      </c>
    </row>
    <row r="22" spans="2:34" ht="15" x14ac:dyDescent="0.25">
      <c r="C22" s="219" t="s">
        <v>74</v>
      </c>
      <c r="D22" s="176" t="e">
        <f ca="1">+INDEX(Summary!C$9:C$97,MATCH(VALUE(LEFT($C22,LEN($C22)-2)),Summary!$AF$9:$AF$97,0))</f>
        <v>#N/A</v>
      </c>
      <c r="E22" s="158" t="e">
        <f ca="1">+VLOOKUP($D22,Summary!$C$9:$AB$97,24,FALSE)</f>
        <v>#N/A</v>
      </c>
      <c r="F22" s="222" t="e">
        <f ca="1">+VLOOKUP($D22,Summary!$AS$11:$AV$97,2,FALSE)</f>
        <v>#N/A</v>
      </c>
      <c r="G22" s="135"/>
      <c r="H22" s="18"/>
      <c r="I22" s="204"/>
      <c r="J22" s="18"/>
      <c r="K22" s="225" t="e">
        <f ca="1">+VLOOKUP($D22,Summary!$C$9:$AB$97,25,FALSE)</f>
        <v>#N/A</v>
      </c>
      <c r="L22" s="166" t="e">
        <f ca="1">+VLOOKUP($D22,Summary!$AS$11:$AV$97,3,FALSE)</f>
        <v>#N/A</v>
      </c>
      <c r="M22" s="18"/>
      <c r="N22" s="18"/>
      <c r="O22" s="204"/>
      <c r="P22" s="18"/>
      <c r="Q22" s="225" t="e">
        <f ca="1">+VLOOKUP($D22,Summary!$C$9:$AB$97,26,FALSE)</f>
        <v>#N/A</v>
      </c>
      <c r="R22" s="166" t="e">
        <f ca="1">+VLOOKUP($D22,Summary!$AS$11:$AV$97,4,FALSE)</f>
        <v>#N/A</v>
      </c>
      <c r="S22" s="18"/>
      <c r="T22" s="228" t="e">
        <f ca="1">+INDEX(Summary!A$9:A$97,MATCH(VALUE(LEFT($C22,LEN($C22)-2)),Summary!$AF$9:$AF$97,0))</f>
        <v>#N/A</v>
      </c>
      <c r="U22" s="237" t="e">
        <f ca="1">+VLOOKUP($D22,Summary!$C$9:$AD$97,28,FALSE)</f>
        <v>#N/A</v>
      </c>
      <c r="V22" s="173" t="e">
        <f t="shared" ca="1" si="0"/>
        <v>#N/A</v>
      </c>
      <c r="W22" s="231" t="e">
        <f t="shared" ca="1" si="1"/>
        <v>#N/A</v>
      </c>
      <c r="X22" s="231" t="str">
        <f t="shared" si="3"/>
        <v>6th</v>
      </c>
      <c r="Y22" s="55"/>
      <c r="Z22" s="55"/>
      <c r="AB22" s="92" t="e">
        <f t="shared" ca="1" si="4"/>
        <v>#N/A</v>
      </c>
      <c r="AC22" s="92" t="e">
        <f t="shared" ca="1" si="5"/>
        <v>#N/A</v>
      </c>
      <c r="AD22" s="92" t="e">
        <f t="shared" ca="1" si="7"/>
        <v>#N/A</v>
      </c>
      <c r="AF22" s="92" t="e">
        <f t="shared" ca="1" si="2"/>
        <v>#N/A</v>
      </c>
      <c r="AG22" s="92" t="e">
        <f t="shared" ca="1" si="6"/>
        <v>#N/A</v>
      </c>
      <c r="AH22" s="92" t="e">
        <f t="shared" ca="1" si="8"/>
        <v>#N/A</v>
      </c>
    </row>
    <row r="23" spans="2:34" ht="15" x14ac:dyDescent="0.25">
      <c r="C23" s="44" t="s">
        <v>75</v>
      </c>
      <c r="D23" s="175" t="e">
        <f ca="1">+INDEX(Summary!C$9:C$97,MATCH(VALUE(LEFT($C23,LEN($C23)-2)),Summary!$AF$9:$AF$97,0))</f>
        <v>#N/A</v>
      </c>
      <c r="E23" s="157" t="e">
        <f ca="1">+VLOOKUP($D23,Summary!$C$9:$AB$97,24,FALSE)</f>
        <v>#N/A</v>
      </c>
      <c r="F23" s="214" t="e">
        <f ca="1">+VLOOKUP($D23,Summary!$AS$11:$AV$97,2,FALSE)</f>
        <v>#N/A</v>
      </c>
      <c r="G23" s="135"/>
      <c r="I23" s="1"/>
      <c r="K23" s="213" t="e">
        <f ca="1">+VLOOKUP($D23,Summary!$C$9:$AB$97,25,FALSE)</f>
        <v>#N/A</v>
      </c>
      <c r="L23" s="156" t="e">
        <f ca="1">+VLOOKUP($D23,Summary!$AS$11:$AV$97,3,FALSE)</f>
        <v>#N/A</v>
      </c>
      <c r="O23" s="1"/>
      <c r="Q23" s="213" t="e">
        <f ca="1">+VLOOKUP($D23,Summary!$C$9:$AB$97,26,FALSE)</f>
        <v>#N/A</v>
      </c>
      <c r="R23" s="156" t="e">
        <f ca="1">+VLOOKUP($D23,Summary!$AS$11:$AV$97,4,FALSE)</f>
        <v>#N/A</v>
      </c>
      <c r="T23" s="217" t="e">
        <f ca="1">+INDEX(Summary!A$9:A$97,MATCH(VALUE(LEFT($C23,LEN($C23)-2)),Summary!$AF$9:$AF$97,0))</f>
        <v>#N/A</v>
      </c>
      <c r="U23" s="236" t="e">
        <f ca="1">+VLOOKUP($D23,Summary!$C$9:$AD$97,28,FALSE)</f>
        <v>#N/A</v>
      </c>
      <c r="V23" s="172" t="e">
        <f t="shared" ca="1" si="0"/>
        <v>#N/A</v>
      </c>
      <c r="W23" s="138" t="e">
        <f t="shared" ca="1" si="1"/>
        <v>#N/A</v>
      </c>
      <c r="X23" s="138" t="str">
        <f t="shared" si="3"/>
        <v>7th</v>
      </c>
      <c r="Y23" s="4"/>
      <c r="Z23" s="4"/>
      <c r="AB23" s="92" t="e">
        <f t="shared" ca="1" si="4"/>
        <v>#N/A</v>
      </c>
      <c r="AC23" s="92" t="e">
        <f t="shared" ca="1" si="5"/>
        <v>#N/A</v>
      </c>
      <c r="AD23" s="92" t="e">
        <f t="shared" ca="1" si="7"/>
        <v>#N/A</v>
      </c>
      <c r="AF23" s="92" t="e">
        <f t="shared" ca="1" si="2"/>
        <v>#N/A</v>
      </c>
      <c r="AG23" s="92" t="e">
        <f t="shared" ca="1" si="6"/>
        <v>#N/A</v>
      </c>
      <c r="AH23" s="92" t="e">
        <f t="shared" ca="1" si="8"/>
        <v>#N/A</v>
      </c>
    </row>
    <row r="24" spans="2:34" ht="15" x14ac:dyDescent="0.25">
      <c r="C24" s="44" t="s">
        <v>76</v>
      </c>
      <c r="D24" s="175" t="e">
        <f ca="1">+INDEX(Summary!C$9:C$97,MATCH(VALUE(LEFT($C24,LEN($C24)-2)),Summary!$AF$9:$AF$97,0))</f>
        <v>#N/A</v>
      </c>
      <c r="E24" s="157" t="e">
        <f ca="1">+VLOOKUP($D24,Summary!$C$9:$AB$97,24,FALSE)</f>
        <v>#N/A</v>
      </c>
      <c r="F24" s="214" t="e">
        <f ca="1">+VLOOKUP($D24,Summary!$AS$11:$AV$97,2,FALSE)</f>
        <v>#N/A</v>
      </c>
      <c r="G24" s="135"/>
      <c r="I24" s="1"/>
      <c r="K24" s="213" t="e">
        <f ca="1">+VLOOKUP($D24,Summary!$C$9:$AB$97,25,FALSE)</f>
        <v>#N/A</v>
      </c>
      <c r="L24" s="156" t="e">
        <f ca="1">+VLOOKUP($D24,Summary!$AS$11:$AV$97,3,FALSE)</f>
        <v>#N/A</v>
      </c>
      <c r="O24" s="1"/>
      <c r="Q24" s="213" t="e">
        <f ca="1">+VLOOKUP($D24,Summary!$C$9:$AB$97,26,FALSE)</f>
        <v>#N/A</v>
      </c>
      <c r="R24" s="156" t="e">
        <f ca="1">+VLOOKUP($D24,Summary!$AS$11:$AV$97,4,FALSE)</f>
        <v>#N/A</v>
      </c>
      <c r="T24" s="217" t="e">
        <f ca="1">+INDEX(Summary!A$9:A$97,MATCH(VALUE(LEFT($C24,LEN($C24)-2)),Summary!$AF$9:$AF$97,0))</f>
        <v>#N/A</v>
      </c>
      <c r="U24" s="236" t="e">
        <f ca="1">+VLOOKUP($D24,Summary!$C$9:$AD$97,28,FALSE)</f>
        <v>#N/A</v>
      </c>
      <c r="V24" s="172" t="e">
        <f t="shared" ca="1" si="0"/>
        <v>#N/A</v>
      </c>
      <c r="W24" s="138" t="e">
        <f t="shared" ca="1" si="1"/>
        <v>#N/A</v>
      </c>
      <c r="X24" s="138" t="str">
        <f t="shared" si="3"/>
        <v>8th</v>
      </c>
      <c r="Y24" s="4"/>
      <c r="Z24" s="4"/>
      <c r="AB24" s="92" t="e">
        <f t="shared" ca="1" si="4"/>
        <v>#N/A</v>
      </c>
      <c r="AC24" s="92" t="e">
        <f t="shared" ca="1" si="5"/>
        <v>#N/A</v>
      </c>
      <c r="AD24" s="92" t="e">
        <f t="shared" ca="1" si="7"/>
        <v>#N/A</v>
      </c>
      <c r="AF24" s="92" t="e">
        <f t="shared" ca="1" si="2"/>
        <v>#N/A</v>
      </c>
      <c r="AG24" s="92" t="e">
        <f t="shared" ca="1" si="6"/>
        <v>#N/A</v>
      </c>
      <c r="AH24" s="92" t="e">
        <f t="shared" ca="1" si="8"/>
        <v>#N/A</v>
      </c>
    </row>
    <row r="25" spans="2:34" ht="15" x14ac:dyDescent="0.25">
      <c r="C25" s="219" t="s">
        <v>77</v>
      </c>
      <c r="D25" s="176" t="e">
        <f ca="1">+INDEX(Summary!C$9:C$97,MATCH(VALUE(LEFT($C25,LEN($C25)-2)),Summary!$AF$9:$AF$97,0))</f>
        <v>#N/A</v>
      </c>
      <c r="E25" s="158" t="e">
        <f ca="1">+VLOOKUP($D25,Summary!$C$9:$AB$97,24,FALSE)</f>
        <v>#N/A</v>
      </c>
      <c r="F25" s="222" t="e">
        <f ca="1">+VLOOKUP($D25,Summary!$AS$11:$AV$97,2,FALSE)</f>
        <v>#N/A</v>
      </c>
      <c r="G25" s="135"/>
      <c r="H25" s="18"/>
      <c r="I25" s="204"/>
      <c r="J25" s="18"/>
      <c r="K25" s="225" t="e">
        <f ca="1">+VLOOKUP($D25,Summary!$C$9:$AB$97,25,FALSE)</f>
        <v>#N/A</v>
      </c>
      <c r="L25" s="166" t="e">
        <f ca="1">+VLOOKUP($D25,Summary!$AS$11:$AV$97,3,FALSE)</f>
        <v>#N/A</v>
      </c>
      <c r="M25" s="18"/>
      <c r="N25" s="18"/>
      <c r="O25" s="204"/>
      <c r="P25" s="18"/>
      <c r="Q25" s="225" t="e">
        <f ca="1">+VLOOKUP($D25,Summary!$C$9:$AB$97,26,FALSE)</f>
        <v>#N/A</v>
      </c>
      <c r="R25" s="166" t="e">
        <f ca="1">+VLOOKUP($D25,Summary!$AS$11:$AV$97,4,FALSE)</f>
        <v>#N/A</v>
      </c>
      <c r="S25" s="18"/>
      <c r="T25" s="217" t="e">
        <f ca="1">+INDEX(Summary!A$9:A$97,MATCH(VALUE(LEFT($C25,LEN($C25)-2)),Summary!$AF$9:$AF$97,0))</f>
        <v>#N/A</v>
      </c>
      <c r="U25" s="237" t="e">
        <f ca="1">+VLOOKUP($D25,Summary!$C$9:$AD$97,28,FALSE)</f>
        <v>#N/A</v>
      </c>
      <c r="V25" s="173" t="e">
        <f t="shared" ca="1" si="0"/>
        <v>#N/A</v>
      </c>
      <c r="W25" s="231" t="e">
        <f t="shared" ca="1" si="1"/>
        <v>#N/A</v>
      </c>
      <c r="X25" s="231" t="str">
        <f t="shared" si="3"/>
        <v>9th</v>
      </c>
      <c r="Y25" s="55"/>
      <c r="Z25" s="55"/>
      <c r="AB25" s="92" t="e">
        <f t="shared" ca="1" si="4"/>
        <v>#N/A</v>
      </c>
      <c r="AC25" s="92" t="e">
        <f t="shared" ca="1" si="5"/>
        <v>#N/A</v>
      </c>
      <c r="AD25" s="92" t="e">
        <f t="shared" ca="1" si="7"/>
        <v>#N/A</v>
      </c>
      <c r="AF25" s="92" t="e">
        <f t="shared" ca="1" si="2"/>
        <v>#N/A</v>
      </c>
      <c r="AG25" s="92" t="e">
        <f t="shared" ca="1" si="6"/>
        <v>#N/A</v>
      </c>
      <c r="AH25" s="92" t="e">
        <f t="shared" ca="1" si="8"/>
        <v>#N/A</v>
      </c>
    </row>
    <row r="26" spans="2:34" ht="15" x14ac:dyDescent="0.25">
      <c r="C26" s="220" t="s">
        <v>78</v>
      </c>
      <c r="D26" s="210" t="e">
        <f ca="1">+INDEX(Summary!C$9:C$97,MATCH(VALUE(LEFT($C26,LEN($C26)-2)),Summary!$AF$9:$AF$97,0))</f>
        <v>#N/A</v>
      </c>
      <c r="E26" s="211" t="e">
        <f ca="1">+VLOOKUP($D26,Summary!$C$9:$AB$97,24,FALSE)</f>
        <v>#N/A</v>
      </c>
      <c r="F26" s="223" t="e">
        <f ca="1">+VLOOKUP($D26,Summary!$AS$11:$AV$97,2,FALSE)</f>
        <v>#N/A</v>
      </c>
      <c r="G26" s="135"/>
      <c r="I26" s="1"/>
      <c r="K26" s="226" t="e">
        <f ca="1">+VLOOKUP($D26,Summary!$C$9:$AB$97,25,FALSE)</f>
        <v>#N/A</v>
      </c>
      <c r="L26" s="212" t="e">
        <f ca="1">+VLOOKUP($D26,Summary!$AS$11:$AV$97,3,FALSE)</f>
        <v>#N/A</v>
      </c>
      <c r="O26" s="1"/>
      <c r="Q26" s="226" t="e">
        <f ca="1">+VLOOKUP($D26,Summary!$C$9:$AB$97,26,FALSE)</f>
        <v>#N/A</v>
      </c>
      <c r="R26" s="212" t="e">
        <f ca="1">+VLOOKUP($D26,Summary!$AS$11:$AV$97,4,FALSE)</f>
        <v>#N/A</v>
      </c>
      <c r="T26" s="229" t="e">
        <f ca="1">+INDEX(Summary!A$9:A$97,MATCH(VALUE(LEFT($C26,LEN($C26)-2)),Summary!$AF$9:$AF$97,0))</f>
        <v>#N/A</v>
      </c>
      <c r="U26" s="238" t="e">
        <f ca="1">+VLOOKUP($D26,Summary!$C$9:$AD$97,28,FALSE)</f>
        <v>#N/A</v>
      </c>
      <c r="V26" s="232" t="e">
        <f t="shared" ca="1" si="0"/>
        <v>#N/A</v>
      </c>
      <c r="W26" s="233" t="e">
        <f t="shared" ca="1" si="1"/>
        <v>#N/A</v>
      </c>
      <c r="X26" s="233" t="str">
        <f t="shared" si="3"/>
        <v>10th</v>
      </c>
      <c r="Y26" s="4"/>
      <c r="Z26" s="4"/>
      <c r="AB26" s="92" t="e">
        <f t="shared" ca="1" si="4"/>
        <v>#N/A</v>
      </c>
      <c r="AC26" s="92" t="e">
        <f t="shared" ca="1" si="5"/>
        <v>#N/A</v>
      </c>
      <c r="AD26" s="92" t="e">
        <f t="shared" ca="1" si="7"/>
        <v>#N/A</v>
      </c>
      <c r="AF26" s="92" t="e">
        <f t="shared" ca="1" si="2"/>
        <v>#N/A</v>
      </c>
      <c r="AG26" s="92" t="e">
        <f t="shared" ca="1" si="6"/>
        <v>#N/A</v>
      </c>
      <c r="AH26" s="92" t="e">
        <f t="shared" ca="1" si="8"/>
        <v>#N/A</v>
      </c>
    </row>
    <row r="27" spans="2:34" ht="15" x14ac:dyDescent="0.25">
      <c r="C27" s="44" t="s">
        <v>92</v>
      </c>
      <c r="D27" s="175" t="e">
        <f ca="1">+INDEX(Summary!C$9:C$97,MATCH(VALUE(LEFT($C27,LEN($C27)-2)),Summary!$AF$9:$AF$97,0))</f>
        <v>#N/A</v>
      </c>
      <c r="E27" s="157" t="e">
        <f ca="1">+VLOOKUP($D27,Summary!$C$9:$AB$97,24,FALSE)</f>
        <v>#N/A</v>
      </c>
      <c r="F27" s="214" t="e">
        <f ca="1">+VLOOKUP($D27,Summary!$AS$11:$AV$97,2,FALSE)</f>
        <v>#N/A</v>
      </c>
      <c r="G27" s="135"/>
      <c r="I27" s="1"/>
      <c r="K27" s="213" t="e">
        <f ca="1">+VLOOKUP($D27,Summary!$C$9:$AB$97,25,FALSE)</f>
        <v>#N/A</v>
      </c>
      <c r="L27" s="156" t="e">
        <f ca="1">+VLOOKUP($D27,Summary!$AS$11:$AV$97,3,FALSE)</f>
        <v>#N/A</v>
      </c>
      <c r="O27" s="1"/>
      <c r="Q27" s="157" t="e">
        <f ca="1">+VLOOKUP($D27,Summary!$C$9:$AB$97,26,FALSE)</f>
        <v>#N/A</v>
      </c>
      <c r="R27" s="214" t="e">
        <f ca="1">+VLOOKUP($D27,Summary!$AS$11:$AV$97,4,FALSE)</f>
        <v>#N/A</v>
      </c>
      <c r="T27" s="217" t="e">
        <f ca="1">+INDEX(Summary!A$9:A$97,MATCH(VALUE(LEFT($C27,LEN($C27)-2)),Summary!$AF$9:$AF$97,0))</f>
        <v>#N/A</v>
      </c>
      <c r="U27" s="236" t="e">
        <f ca="1">+VLOOKUP($D27,Summary!$C$9:$AD$97,28,FALSE)</f>
        <v>#N/A</v>
      </c>
      <c r="V27" s="172" t="e">
        <f t="shared" ref="V27:V34" ca="1" si="9">+IF(AD27=0,"",AD27)</f>
        <v>#N/A</v>
      </c>
      <c r="W27" s="138" t="e">
        <f t="shared" ref="W27:W34" ca="1" si="10">+IF(AH27=0,"",AH27)</f>
        <v>#N/A</v>
      </c>
      <c r="X27" s="138" t="str">
        <f t="shared" ref="X27:X34" si="11">+C27</f>
        <v>11th</v>
      </c>
      <c r="Y27" s="4"/>
      <c r="Z27" s="4"/>
      <c r="AB27" s="92" t="e">
        <f t="shared" ref="AB27:AB34" ca="1" si="12">IF(T27="m",1,0)</f>
        <v>#N/A</v>
      </c>
      <c r="AC27" s="92" t="e">
        <f t="shared" ref="AC27:AC34" ca="1" si="13">+AC26+AB27</f>
        <v>#N/A</v>
      </c>
      <c r="AD27" s="92" t="e">
        <f t="shared" ref="AD27:AD34" ca="1" si="14">+IF(AC27=AC26,0,AC27)</f>
        <v>#N/A</v>
      </c>
      <c r="AF27" s="92" t="e">
        <f t="shared" ref="AF27:AF34" ca="1" si="15">+IF(T27="f",1,0)</f>
        <v>#N/A</v>
      </c>
      <c r="AG27" s="92" t="e">
        <f t="shared" ref="AG27:AG34" ca="1" si="16">+AG26+AF27</f>
        <v>#N/A</v>
      </c>
      <c r="AH27" s="92" t="e">
        <f t="shared" ref="AH27:AH34" ca="1" si="17">+IF(AG27=AG26,0,AG27)</f>
        <v>#N/A</v>
      </c>
    </row>
    <row r="28" spans="2:34" ht="15" x14ac:dyDescent="0.25">
      <c r="B28" s="144"/>
      <c r="C28" s="219" t="s">
        <v>93</v>
      </c>
      <c r="D28" s="176" t="e">
        <f ca="1">+INDEX(Summary!C$9:C$97,MATCH(VALUE(LEFT($C28,LEN($C28)-2)),Summary!$AF$9:$AF$97,0))</f>
        <v>#N/A</v>
      </c>
      <c r="E28" s="158" t="e">
        <f ca="1">+VLOOKUP($D28,Summary!$C$9:$AB$97,24,FALSE)</f>
        <v>#N/A</v>
      </c>
      <c r="F28" s="222" t="e">
        <f ca="1">+VLOOKUP($D28,Summary!$AS$11:$AV$97,2,FALSE)</f>
        <v>#N/A</v>
      </c>
      <c r="G28" s="135"/>
      <c r="H28" s="18"/>
      <c r="I28" s="204"/>
      <c r="J28" s="18"/>
      <c r="K28" s="225" t="e">
        <f ca="1">+VLOOKUP($D28,Summary!$C$9:$AB$97,25,FALSE)</f>
        <v>#N/A</v>
      </c>
      <c r="L28" s="166" t="e">
        <f ca="1">+VLOOKUP($D28,Summary!$AS$11:$AV$97,3,FALSE)</f>
        <v>#N/A</v>
      </c>
      <c r="M28" s="18"/>
      <c r="N28" s="18"/>
      <c r="O28" s="204"/>
      <c r="P28" s="18"/>
      <c r="Q28" s="158" t="e">
        <f ca="1">+VLOOKUP($D28,Summary!$C$9:$AB$97,26,FALSE)</f>
        <v>#N/A</v>
      </c>
      <c r="R28" s="222" t="e">
        <f ca="1">+VLOOKUP($D28,Summary!$AS$11:$AV$97,4,FALSE)</f>
        <v>#N/A</v>
      </c>
      <c r="S28" s="18"/>
      <c r="T28" s="228" t="e">
        <f ca="1">+INDEX(Summary!A$9:A$97,MATCH(VALUE(LEFT($C28,LEN($C28)-2)),Summary!$AF$9:$AF$97,0))</f>
        <v>#N/A</v>
      </c>
      <c r="U28" s="237" t="e">
        <f ca="1">+VLOOKUP($D28,Summary!$C$9:$AD$97,28,FALSE)</f>
        <v>#N/A</v>
      </c>
      <c r="V28" s="173" t="e">
        <f t="shared" ca="1" si="9"/>
        <v>#N/A</v>
      </c>
      <c r="W28" s="231" t="e">
        <f t="shared" ca="1" si="10"/>
        <v>#N/A</v>
      </c>
      <c r="X28" s="231" t="str">
        <f t="shared" si="11"/>
        <v>12th</v>
      </c>
      <c r="Y28" s="4"/>
      <c r="Z28" s="4"/>
      <c r="AB28" s="92" t="e">
        <f t="shared" ca="1" si="12"/>
        <v>#N/A</v>
      </c>
      <c r="AC28" s="92" t="e">
        <f t="shared" ca="1" si="13"/>
        <v>#N/A</v>
      </c>
      <c r="AD28" s="92" t="e">
        <f t="shared" ca="1" si="14"/>
        <v>#N/A</v>
      </c>
      <c r="AF28" s="92" t="e">
        <f t="shared" ca="1" si="15"/>
        <v>#N/A</v>
      </c>
      <c r="AG28" s="92" t="e">
        <f t="shared" ca="1" si="16"/>
        <v>#N/A</v>
      </c>
      <c r="AH28" s="92" t="e">
        <f t="shared" ca="1" si="17"/>
        <v>#N/A</v>
      </c>
    </row>
    <row r="29" spans="2:34" ht="15" x14ac:dyDescent="0.25">
      <c r="B29" s="144"/>
      <c r="C29" s="44" t="s">
        <v>94</v>
      </c>
      <c r="D29" s="175" t="e">
        <f ca="1">+INDEX(Summary!C$9:C$97,MATCH(VALUE(LEFT($C29,LEN($C29)-2)),Summary!$AF$9:$AF$97,0))</f>
        <v>#N/A</v>
      </c>
      <c r="E29" s="157" t="e">
        <f ca="1">+VLOOKUP($D29,Summary!$C$9:$AB$97,24,FALSE)</f>
        <v>#N/A</v>
      </c>
      <c r="F29" s="214" t="e">
        <f ca="1">+VLOOKUP($D29,Summary!$AS$11:$AV$97,2,FALSE)</f>
        <v>#N/A</v>
      </c>
      <c r="G29" s="135"/>
      <c r="I29" s="1"/>
      <c r="K29" s="213" t="e">
        <f ca="1">+VLOOKUP($D29,Summary!$C$9:$AB$97,25,FALSE)</f>
        <v>#N/A</v>
      </c>
      <c r="L29" s="156" t="e">
        <f ca="1">+VLOOKUP($D29,Summary!$AS$11:$AV$97,3,FALSE)</f>
        <v>#N/A</v>
      </c>
      <c r="O29" s="1"/>
      <c r="Q29" s="157" t="e">
        <f ca="1">+VLOOKUP($D29,Summary!$C$9:$AB$97,26,FALSE)</f>
        <v>#N/A</v>
      </c>
      <c r="R29" s="214" t="e">
        <f ca="1">+VLOOKUP($D29,Summary!$AS$11:$AV$97,4,FALSE)</f>
        <v>#N/A</v>
      </c>
      <c r="T29" s="217" t="e">
        <f ca="1">+INDEX(Summary!A$9:A$97,MATCH(VALUE(LEFT($C29,LEN($C29)-2)),Summary!$AF$9:$AF$97,0))</f>
        <v>#N/A</v>
      </c>
      <c r="U29" s="236" t="e">
        <f ca="1">+VLOOKUP($D29,Summary!$C$9:$AD$97,28,FALSE)</f>
        <v>#N/A</v>
      </c>
      <c r="V29" s="172" t="e">
        <f t="shared" ca="1" si="9"/>
        <v>#N/A</v>
      </c>
      <c r="W29" s="138" t="e">
        <f t="shared" ca="1" si="10"/>
        <v>#N/A</v>
      </c>
      <c r="X29" s="138" t="str">
        <f t="shared" si="11"/>
        <v>13th</v>
      </c>
      <c r="Y29" s="4"/>
      <c r="Z29" s="4"/>
      <c r="AB29" s="92" t="e">
        <f t="shared" ca="1" si="12"/>
        <v>#N/A</v>
      </c>
      <c r="AC29" s="92" t="e">
        <f t="shared" ca="1" si="13"/>
        <v>#N/A</v>
      </c>
      <c r="AD29" s="92" t="e">
        <f t="shared" ca="1" si="14"/>
        <v>#N/A</v>
      </c>
      <c r="AF29" s="92" t="e">
        <f t="shared" ca="1" si="15"/>
        <v>#N/A</v>
      </c>
      <c r="AG29" s="92" t="e">
        <f t="shared" ca="1" si="16"/>
        <v>#N/A</v>
      </c>
      <c r="AH29" s="92" t="e">
        <f t="shared" ca="1" si="17"/>
        <v>#N/A</v>
      </c>
    </row>
    <row r="30" spans="2:34" ht="15" x14ac:dyDescent="0.25">
      <c r="B30" s="144"/>
      <c r="C30" s="44" t="s">
        <v>95</v>
      </c>
      <c r="D30" s="175" t="e">
        <f ca="1">+INDEX(Summary!C$9:C$97,MATCH(VALUE(LEFT($C30,LEN($C30)-2)),Summary!$AF$9:$AF$97,0))</f>
        <v>#N/A</v>
      </c>
      <c r="E30" s="157" t="e">
        <f ca="1">+VLOOKUP($D30,Summary!$C$9:$AB$97,24,FALSE)</f>
        <v>#N/A</v>
      </c>
      <c r="F30" s="214" t="e">
        <f ca="1">+VLOOKUP($D30,Summary!$AS$11:$AV$97,2,FALSE)</f>
        <v>#N/A</v>
      </c>
      <c r="G30" s="135"/>
      <c r="I30" s="1"/>
      <c r="K30" s="213" t="e">
        <f ca="1">+VLOOKUP($D30,Summary!$C$9:$AB$97,25,FALSE)</f>
        <v>#N/A</v>
      </c>
      <c r="L30" s="156" t="e">
        <f ca="1">+VLOOKUP($D30,Summary!$AS$11:$AV$97,3,FALSE)</f>
        <v>#N/A</v>
      </c>
      <c r="O30" s="1"/>
      <c r="Q30" s="157" t="e">
        <f ca="1">+VLOOKUP($D30,Summary!$C$9:$AB$97,26,FALSE)</f>
        <v>#N/A</v>
      </c>
      <c r="R30" s="214" t="e">
        <f ca="1">+VLOOKUP($D30,Summary!$AS$11:$AV$97,4,FALSE)</f>
        <v>#N/A</v>
      </c>
      <c r="T30" s="217" t="e">
        <f ca="1">+INDEX(Summary!A$9:A$97,MATCH(VALUE(LEFT($C30,LEN($C30)-2)),Summary!$AF$9:$AF$97,0))</f>
        <v>#N/A</v>
      </c>
      <c r="U30" s="236" t="e">
        <f ca="1">+VLOOKUP($D30,Summary!$C$9:$AD$97,28,FALSE)</f>
        <v>#N/A</v>
      </c>
      <c r="V30" s="172" t="e">
        <f t="shared" ca="1" si="9"/>
        <v>#N/A</v>
      </c>
      <c r="W30" s="138" t="e">
        <f t="shared" ca="1" si="10"/>
        <v>#N/A</v>
      </c>
      <c r="X30" s="138" t="str">
        <f t="shared" si="11"/>
        <v>14th</v>
      </c>
      <c r="Y30" s="4"/>
      <c r="Z30" s="4"/>
      <c r="AB30" s="92" t="e">
        <f t="shared" ca="1" si="12"/>
        <v>#N/A</v>
      </c>
      <c r="AC30" s="92" t="e">
        <f t="shared" ca="1" si="13"/>
        <v>#N/A</v>
      </c>
      <c r="AD30" s="92" t="e">
        <f t="shared" ca="1" si="14"/>
        <v>#N/A</v>
      </c>
      <c r="AF30" s="92" t="e">
        <f t="shared" ca="1" si="15"/>
        <v>#N/A</v>
      </c>
      <c r="AG30" s="92" t="e">
        <f t="shared" ca="1" si="16"/>
        <v>#N/A</v>
      </c>
      <c r="AH30" s="92" t="e">
        <f t="shared" ca="1" si="17"/>
        <v>#N/A</v>
      </c>
    </row>
    <row r="31" spans="2:34" ht="15" customHeight="1" x14ac:dyDescent="0.25">
      <c r="B31" s="144"/>
      <c r="C31" s="219" t="s">
        <v>96</v>
      </c>
      <c r="D31" s="176" t="e">
        <f ca="1">+INDEX(Summary!C$9:C$97,MATCH(VALUE(LEFT($C31,LEN($C31)-2)),Summary!$AF$9:$AF$97,0))</f>
        <v>#N/A</v>
      </c>
      <c r="E31" s="158" t="e">
        <f ca="1">+VLOOKUP($D31,Summary!$C$9:$AB$97,24,FALSE)</f>
        <v>#N/A</v>
      </c>
      <c r="F31" s="222" t="e">
        <f ca="1">+VLOOKUP($D31,Summary!$AS$11:$AV$97,2,FALSE)</f>
        <v>#N/A</v>
      </c>
      <c r="G31" s="135"/>
      <c r="H31" s="18"/>
      <c r="I31" s="204"/>
      <c r="J31" s="18"/>
      <c r="K31" s="225" t="e">
        <f ca="1">+VLOOKUP($D31,Summary!$C$9:$AB$97,25,FALSE)</f>
        <v>#N/A</v>
      </c>
      <c r="L31" s="166" t="e">
        <f ca="1">+VLOOKUP($D31,Summary!$AS$11:$AV$97,3,FALSE)</f>
        <v>#N/A</v>
      </c>
      <c r="M31" s="18"/>
      <c r="N31" s="18"/>
      <c r="O31" s="204"/>
      <c r="P31" s="18"/>
      <c r="Q31" s="158" t="e">
        <f ca="1">+VLOOKUP($D31,Summary!$C$9:$AB$97,26,FALSE)</f>
        <v>#N/A</v>
      </c>
      <c r="R31" s="222" t="e">
        <f ca="1">+VLOOKUP($D31,Summary!$AS$11:$AV$97,4,FALSE)</f>
        <v>#N/A</v>
      </c>
      <c r="S31" s="18"/>
      <c r="T31" s="228" t="e">
        <f ca="1">+INDEX(Summary!A$9:A$97,MATCH(VALUE(LEFT($C31,LEN($C31)-2)),Summary!$AF$9:$AF$97,0))</f>
        <v>#N/A</v>
      </c>
      <c r="U31" s="237" t="e">
        <f ca="1">+VLOOKUP($D31,Summary!$C$9:$AD$97,28,FALSE)</f>
        <v>#N/A</v>
      </c>
      <c r="V31" s="173" t="e">
        <f t="shared" ca="1" si="9"/>
        <v>#N/A</v>
      </c>
      <c r="W31" s="231" t="e">
        <f t="shared" ca="1" si="10"/>
        <v>#N/A</v>
      </c>
      <c r="X31" s="231" t="str">
        <f t="shared" si="11"/>
        <v>15th</v>
      </c>
      <c r="Y31" s="4"/>
      <c r="Z31" s="4"/>
      <c r="AB31" s="92" t="e">
        <f t="shared" ca="1" si="12"/>
        <v>#N/A</v>
      </c>
      <c r="AC31" s="92" t="e">
        <f t="shared" ca="1" si="13"/>
        <v>#N/A</v>
      </c>
      <c r="AD31" s="92" t="e">
        <f t="shared" ca="1" si="14"/>
        <v>#N/A</v>
      </c>
      <c r="AF31" s="92" t="e">
        <f t="shared" ca="1" si="15"/>
        <v>#N/A</v>
      </c>
      <c r="AG31" s="92" t="e">
        <f t="shared" ca="1" si="16"/>
        <v>#N/A</v>
      </c>
      <c r="AH31" s="92" t="e">
        <f t="shared" ca="1" si="17"/>
        <v>#N/A</v>
      </c>
    </row>
    <row r="32" spans="2:34" ht="15" customHeight="1" x14ac:dyDescent="0.25">
      <c r="B32" s="144"/>
      <c r="C32" s="44" t="s">
        <v>97</v>
      </c>
      <c r="D32" s="175" t="e">
        <f ca="1">+INDEX(Summary!C$9:C$97,MATCH(VALUE(LEFT($C32,LEN($C32)-2)),Summary!$AF$9:$AF$97,0))</f>
        <v>#N/A</v>
      </c>
      <c r="E32" s="157" t="e">
        <f ca="1">+VLOOKUP($D32,Summary!$C$9:$AB$97,24,FALSE)</f>
        <v>#N/A</v>
      </c>
      <c r="F32" s="214" t="e">
        <f ca="1">+VLOOKUP($D32,Summary!$AS$11:$AV$97,2,FALSE)</f>
        <v>#N/A</v>
      </c>
      <c r="G32" s="135"/>
      <c r="I32" s="1"/>
      <c r="K32" s="213" t="e">
        <f ca="1">+VLOOKUP($D32,Summary!$C$9:$AB$97,25,FALSE)</f>
        <v>#N/A</v>
      </c>
      <c r="L32" s="156" t="e">
        <f ca="1">+VLOOKUP($D32,Summary!$AS$11:$AV$97,3,FALSE)</f>
        <v>#N/A</v>
      </c>
      <c r="O32" s="1"/>
      <c r="Q32" s="157" t="e">
        <f ca="1">+VLOOKUP($D32,Summary!$C$9:$AB$97,26,FALSE)</f>
        <v>#N/A</v>
      </c>
      <c r="R32" s="214" t="e">
        <f ca="1">+VLOOKUP($D32,Summary!$AS$11:$AV$97,4,FALSE)</f>
        <v>#N/A</v>
      </c>
      <c r="T32" s="217" t="e">
        <f ca="1">+INDEX(Summary!A$9:A$97,MATCH(VALUE(LEFT($C32,LEN($C32)-2)),Summary!$AF$9:$AF$97,0))</f>
        <v>#N/A</v>
      </c>
      <c r="U32" s="236" t="e">
        <f ca="1">+VLOOKUP($D32,Summary!$C$9:$AD$97,28,FALSE)</f>
        <v>#N/A</v>
      </c>
      <c r="V32" s="172" t="e">
        <f t="shared" ca="1" si="9"/>
        <v>#N/A</v>
      </c>
      <c r="W32" s="138" t="e">
        <f t="shared" ca="1" si="10"/>
        <v>#N/A</v>
      </c>
      <c r="X32" s="138" t="str">
        <f t="shared" si="11"/>
        <v>16th</v>
      </c>
      <c r="Y32" s="4"/>
      <c r="Z32" s="4"/>
      <c r="AB32" s="92" t="e">
        <f t="shared" ca="1" si="12"/>
        <v>#N/A</v>
      </c>
      <c r="AC32" s="92" t="e">
        <f t="shared" ca="1" si="13"/>
        <v>#N/A</v>
      </c>
      <c r="AD32" s="92" t="e">
        <f t="shared" ca="1" si="14"/>
        <v>#N/A</v>
      </c>
      <c r="AF32" s="92" t="e">
        <f t="shared" ca="1" si="15"/>
        <v>#N/A</v>
      </c>
      <c r="AG32" s="92" t="e">
        <f t="shared" ca="1" si="16"/>
        <v>#N/A</v>
      </c>
      <c r="AH32" s="92" t="e">
        <f t="shared" ca="1" si="17"/>
        <v>#N/A</v>
      </c>
    </row>
    <row r="33" spans="2:34" ht="15" customHeight="1" x14ac:dyDescent="0.25">
      <c r="B33" s="144"/>
      <c r="C33" s="44" t="s">
        <v>98</v>
      </c>
      <c r="D33" s="175" t="e">
        <f ca="1">+INDEX(Summary!C$9:C$97,MATCH(VALUE(LEFT($C33,LEN($C33)-2)),Summary!$AF$9:$AF$97,0))</f>
        <v>#N/A</v>
      </c>
      <c r="E33" s="157" t="e">
        <f ca="1">+VLOOKUP($D33,Summary!$C$9:$AB$97,24,FALSE)</f>
        <v>#N/A</v>
      </c>
      <c r="F33" s="214" t="e">
        <f ca="1">+VLOOKUP($D33,Summary!$AS$11:$AV$97,2,FALSE)</f>
        <v>#N/A</v>
      </c>
      <c r="G33" s="135"/>
      <c r="I33" s="1"/>
      <c r="K33" s="213" t="e">
        <f ca="1">+VLOOKUP($D33,Summary!$C$9:$AB$97,25,FALSE)</f>
        <v>#N/A</v>
      </c>
      <c r="L33" s="156" t="e">
        <f ca="1">+VLOOKUP($D33,Summary!$AS$11:$AV$97,3,FALSE)</f>
        <v>#N/A</v>
      </c>
      <c r="O33" s="1"/>
      <c r="Q33" s="157" t="e">
        <f ca="1">+VLOOKUP($D33,Summary!$C$9:$AB$97,26,FALSE)</f>
        <v>#N/A</v>
      </c>
      <c r="R33" s="214" t="e">
        <f ca="1">+VLOOKUP($D33,Summary!$AS$11:$AV$97,4,FALSE)</f>
        <v>#N/A</v>
      </c>
      <c r="T33" s="217" t="e">
        <f ca="1">+INDEX(Summary!A$9:A$97,MATCH(VALUE(LEFT($C33,LEN($C33)-2)),Summary!$AF$9:$AF$97,0))</f>
        <v>#N/A</v>
      </c>
      <c r="U33" s="236" t="e">
        <f ca="1">+VLOOKUP($D33,Summary!$C$9:$AD$97,28,FALSE)</f>
        <v>#N/A</v>
      </c>
      <c r="V33" s="172" t="e">
        <f t="shared" ca="1" si="9"/>
        <v>#N/A</v>
      </c>
      <c r="W33" s="138" t="e">
        <f t="shared" ca="1" si="10"/>
        <v>#N/A</v>
      </c>
      <c r="X33" s="138" t="str">
        <f t="shared" si="11"/>
        <v>17th</v>
      </c>
      <c r="Y33" s="4"/>
      <c r="Z33" s="4"/>
      <c r="AB33" s="92" t="e">
        <f t="shared" ca="1" si="12"/>
        <v>#N/A</v>
      </c>
      <c r="AC33" s="92" t="e">
        <f t="shared" ca="1" si="13"/>
        <v>#N/A</v>
      </c>
      <c r="AD33" s="92" t="e">
        <f t="shared" ca="1" si="14"/>
        <v>#N/A</v>
      </c>
      <c r="AF33" s="92" t="e">
        <f t="shared" ca="1" si="15"/>
        <v>#N/A</v>
      </c>
      <c r="AG33" s="92" t="e">
        <f t="shared" ca="1" si="16"/>
        <v>#N/A</v>
      </c>
      <c r="AH33" s="92" t="e">
        <f t="shared" ca="1" si="17"/>
        <v>#N/A</v>
      </c>
    </row>
    <row r="34" spans="2:34" ht="15" customHeight="1" x14ac:dyDescent="0.25">
      <c r="B34" s="144"/>
      <c r="C34" s="219" t="s">
        <v>99</v>
      </c>
      <c r="D34" s="176" t="e">
        <f ca="1">+INDEX(Summary!C$9:C$97,MATCH(VALUE(LEFT($C34,LEN($C34)-2)),Summary!$AF$9:$AF$97,0))</f>
        <v>#N/A</v>
      </c>
      <c r="E34" s="158" t="e">
        <f ca="1">+VLOOKUP($D34,Summary!$C$9:$AB$97,24,FALSE)</f>
        <v>#N/A</v>
      </c>
      <c r="F34" s="222" t="e">
        <f ca="1">+VLOOKUP($D34,Summary!$AS$11:$AV$97,2,FALSE)</f>
        <v>#N/A</v>
      </c>
      <c r="G34" s="135"/>
      <c r="H34" s="18"/>
      <c r="I34" s="204"/>
      <c r="J34" s="18"/>
      <c r="K34" s="225" t="e">
        <f ca="1">+VLOOKUP($D34,Summary!$C$9:$AB$97,25,FALSE)</f>
        <v>#N/A</v>
      </c>
      <c r="L34" s="166" t="e">
        <f ca="1">+VLOOKUP($D34,Summary!$AS$11:$AV$97,3,FALSE)</f>
        <v>#N/A</v>
      </c>
      <c r="M34" s="18"/>
      <c r="N34" s="18"/>
      <c r="O34" s="204"/>
      <c r="P34" s="18"/>
      <c r="Q34" s="158" t="e">
        <f ca="1">+VLOOKUP($D34,Summary!$C$9:$AB$97,26,FALSE)</f>
        <v>#N/A</v>
      </c>
      <c r="R34" s="222" t="e">
        <f ca="1">+VLOOKUP($D34,Summary!$AS$11:$AV$97,4,FALSE)</f>
        <v>#N/A</v>
      </c>
      <c r="S34" s="18"/>
      <c r="T34" s="228" t="e">
        <f ca="1">+INDEX(Summary!A$9:A$97,MATCH(VALUE(LEFT($C34,LEN($C34)-2)),Summary!$AF$9:$AF$97,0))</f>
        <v>#N/A</v>
      </c>
      <c r="U34" s="237" t="e">
        <f ca="1">+VLOOKUP($D34,Summary!$C$9:$AD$97,28,FALSE)</f>
        <v>#N/A</v>
      </c>
      <c r="V34" s="173" t="e">
        <f t="shared" ca="1" si="9"/>
        <v>#N/A</v>
      </c>
      <c r="W34" s="231" t="e">
        <f t="shared" ca="1" si="10"/>
        <v>#N/A</v>
      </c>
      <c r="X34" s="231" t="str">
        <f t="shared" si="11"/>
        <v>18th</v>
      </c>
      <c r="Y34" s="4"/>
      <c r="Z34" s="4"/>
      <c r="AB34" s="92" t="e">
        <f t="shared" ca="1" si="12"/>
        <v>#N/A</v>
      </c>
      <c r="AC34" s="92" t="e">
        <f t="shared" ca="1" si="13"/>
        <v>#N/A</v>
      </c>
      <c r="AD34" s="92" t="e">
        <f t="shared" ca="1" si="14"/>
        <v>#N/A</v>
      </c>
      <c r="AF34" s="92" t="e">
        <f t="shared" ca="1" si="15"/>
        <v>#N/A</v>
      </c>
      <c r="AG34" s="92" t="e">
        <f t="shared" ca="1" si="16"/>
        <v>#N/A</v>
      </c>
      <c r="AH34" s="92" t="e">
        <f t="shared" ca="1" si="17"/>
        <v>#N/A</v>
      </c>
    </row>
    <row r="35" spans="2:34" ht="15" customHeight="1" x14ac:dyDescent="0.25">
      <c r="B35" s="144"/>
      <c r="C35" s="44" t="s">
        <v>100</v>
      </c>
      <c r="D35" s="175" t="e">
        <f ca="1">+INDEX(Summary!C$9:C$97,MATCH(VALUE(LEFT($C35,LEN($C35)-2)),Summary!$AF$9:$AF$97,0))</f>
        <v>#N/A</v>
      </c>
      <c r="E35" s="157" t="e">
        <f ca="1">+VLOOKUP($D35,Summary!$C$9:$AB$97,24,FALSE)</f>
        <v>#N/A</v>
      </c>
      <c r="F35" s="214" t="e">
        <f ca="1">+VLOOKUP($D35,Summary!$AS$11:$AV$97,2,FALSE)</f>
        <v>#N/A</v>
      </c>
      <c r="G35" s="135"/>
      <c r="I35" s="1"/>
      <c r="K35" s="213" t="e">
        <f ca="1">+VLOOKUP($D35,Summary!$C$9:$AB$97,25,FALSE)</f>
        <v>#N/A</v>
      </c>
      <c r="L35" s="156" t="e">
        <f ca="1">+VLOOKUP($D35,Summary!$AS$11:$AV$97,3,FALSE)</f>
        <v>#N/A</v>
      </c>
      <c r="O35" s="1"/>
      <c r="Q35" s="157" t="e">
        <f ca="1">+VLOOKUP($D35,Summary!$C$9:$AB$97,26,FALSE)</f>
        <v>#N/A</v>
      </c>
      <c r="R35" s="214" t="e">
        <f ca="1">+VLOOKUP($D35,Summary!$AS$11:$AV$97,4,FALSE)</f>
        <v>#N/A</v>
      </c>
      <c r="T35" s="217" t="e">
        <f ca="1">+INDEX(Summary!A$9:A$97,MATCH(VALUE(LEFT($C35,LEN($C35)-2)),Summary!$AE$9:$AE$97,0))</f>
        <v>#N/A</v>
      </c>
      <c r="U35" s="236" t="e">
        <f ca="1">+VLOOKUP($D35,Summary!$C$9:$AD$97,28,FALSE)</f>
        <v>#N/A</v>
      </c>
      <c r="V35" s="172" t="e">
        <f t="shared" ref="V35:V43" ca="1" si="18">+IF(AD35=0,"",AD35)</f>
        <v>#N/A</v>
      </c>
      <c r="W35" s="138" t="e">
        <f t="shared" ref="W35:W43" ca="1" si="19">+IF(AH35=0,"",AH35)</f>
        <v>#N/A</v>
      </c>
      <c r="X35" s="138" t="str">
        <f t="shared" ref="X35:X43" si="20">+C35</f>
        <v>19th</v>
      </c>
      <c r="Y35" s="4"/>
      <c r="Z35" s="4"/>
      <c r="AB35" s="92" t="e">
        <f t="shared" ref="AB35:AB43" ca="1" si="21">IF(T35="m",1,0)</f>
        <v>#N/A</v>
      </c>
      <c r="AC35" s="92" t="e">
        <f t="shared" ref="AC35:AC43" ca="1" si="22">+AC34+AB35</f>
        <v>#N/A</v>
      </c>
      <c r="AD35" s="92" t="e">
        <f t="shared" ref="AD35:AD43" ca="1" si="23">+IF(AC35=AC34,0,AC35)</f>
        <v>#N/A</v>
      </c>
      <c r="AF35" s="92" t="e">
        <f t="shared" ref="AF35:AF43" ca="1" si="24">+IF(T35="f",1,0)</f>
        <v>#N/A</v>
      </c>
      <c r="AG35" s="92" t="e">
        <f t="shared" ref="AG35:AG43" ca="1" si="25">+AG34+AF35</f>
        <v>#N/A</v>
      </c>
      <c r="AH35" s="92" t="e">
        <f t="shared" ref="AH35:AH43" ca="1" si="26">+IF(AG35=AG34,0,AG35)</f>
        <v>#N/A</v>
      </c>
    </row>
    <row r="36" spans="2:34" ht="15" customHeight="1" x14ac:dyDescent="0.25">
      <c r="B36" s="144"/>
      <c r="C36" s="44" t="s">
        <v>101</v>
      </c>
      <c r="D36" s="175" t="e">
        <f ca="1">+INDEX(Summary!C$9:C$97,MATCH(VALUE(LEFT($C36,LEN($C36)-2)),Summary!$AF$9:$AF$97,0))</f>
        <v>#N/A</v>
      </c>
      <c r="E36" s="157" t="e">
        <f ca="1">+VLOOKUP($D36,Summary!$C$9:$AB$97,24,FALSE)</f>
        <v>#N/A</v>
      </c>
      <c r="F36" s="214" t="e">
        <f ca="1">+VLOOKUP($D36,Summary!$AS$11:$AV$97,2,FALSE)</f>
        <v>#N/A</v>
      </c>
      <c r="G36" s="135"/>
      <c r="I36" s="1"/>
      <c r="K36" s="213" t="e">
        <f ca="1">+VLOOKUP($D36,Summary!$C$9:$AB$97,25,FALSE)</f>
        <v>#N/A</v>
      </c>
      <c r="L36" s="156" t="e">
        <f ca="1">+VLOOKUP($D36,Summary!$AS$11:$AV$97,3,FALSE)</f>
        <v>#N/A</v>
      </c>
      <c r="O36" s="1"/>
      <c r="Q36" s="157" t="e">
        <f ca="1">+VLOOKUP($D36,Summary!$C$9:$AB$97,26,FALSE)</f>
        <v>#N/A</v>
      </c>
      <c r="R36" s="214" t="e">
        <f ca="1">+VLOOKUP($D36,Summary!$AS$11:$AV$97,4,FALSE)</f>
        <v>#N/A</v>
      </c>
      <c r="T36" s="217" t="e">
        <f ca="1">+INDEX(Summary!A$9:A$97,MATCH(VALUE(LEFT($C36,LEN($C36)-2)),Summary!$AE$9:$AE$97,0))</f>
        <v>#N/A</v>
      </c>
      <c r="U36" s="236" t="e">
        <f ca="1">+VLOOKUP($D36,Summary!$C$9:$AD$97,28,FALSE)</f>
        <v>#N/A</v>
      </c>
      <c r="V36" s="172" t="e">
        <f t="shared" ca="1" si="18"/>
        <v>#N/A</v>
      </c>
      <c r="W36" s="138" t="e">
        <f t="shared" ca="1" si="19"/>
        <v>#N/A</v>
      </c>
      <c r="X36" s="138" t="str">
        <f t="shared" si="20"/>
        <v>20th</v>
      </c>
      <c r="Y36" s="4"/>
      <c r="Z36" s="4"/>
      <c r="AB36" s="92" t="e">
        <f t="shared" ca="1" si="21"/>
        <v>#N/A</v>
      </c>
      <c r="AC36" s="92" t="e">
        <f t="shared" ca="1" si="22"/>
        <v>#N/A</v>
      </c>
      <c r="AD36" s="92" t="e">
        <f t="shared" ca="1" si="23"/>
        <v>#N/A</v>
      </c>
      <c r="AF36" s="92" t="e">
        <f t="shared" ca="1" si="24"/>
        <v>#N/A</v>
      </c>
      <c r="AG36" s="92" t="e">
        <f t="shared" ca="1" si="25"/>
        <v>#N/A</v>
      </c>
      <c r="AH36" s="92" t="e">
        <f t="shared" ca="1" si="26"/>
        <v>#N/A</v>
      </c>
    </row>
    <row r="37" spans="2:34" ht="15" customHeight="1" x14ac:dyDescent="0.25">
      <c r="B37" s="144"/>
      <c r="C37" s="44" t="s">
        <v>115</v>
      </c>
      <c r="D37" s="175" t="e">
        <f ca="1">+INDEX(Summary!C$9:C$97,MATCH(VALUE(LEFT($C37,LEN($C37)-2)),Summary!$AF$9:$AF$97,0))</f>
        <v>#N/A</v>
      </c>
      <c r="E37" s="157" t="e">
        <f ca="1">+VLOOKUP($D37,Summary!$C$9:$AB$97,24,FALSE)</f>
        <v>#N/A</v>
      </c>
      <c r="F37" s="214" t="e">
        <f ca="1">+VLOOKUP($D37,Summary!$AS$11:$AV$97,2,FALSE)</f>
        <v>#N/A</v>
      </c>
      <c r="G37" s="135"/>
      <c r="H37" s="18"/>
      <c r="I37" s="204"/>
      <c r="J37" s="18"/>
      <c r="K37" s="225" t="e">
        <f ca="1">+VLOOKUP($D37,Summary!$C$9:$AB$97,25,FALSE)</f>
        <v>#N/A</v>
      </c>
      <c r="L37" s="166" t="e">
        <f ca="1">+VLOOKUP($D37,Summary!$AS$11:$AV$97,3,FALSE)</f>
        <v>#N/A</v>
      </c>
      <c r="M37" s="18"/>
      <c r="N37" s="18"/>
      <c r="O37" s="204"/>
      <c r="P37" s="18"/>
      <c r="Q37" s="158" t="e">
        <f ca="1">+VLOOKUP($D37,Summary!$C$9:$AB$97,26,FALSE)</f>
        <v>#N/A</v>
      </c>
      <c r="R37" s="222" t="e">
        <f ca="1">+VLOOKUP($D37,Summary!$AS$11:$AV$97,4,FALSE)</f>
        <v>#N/A</v>
      </c>
      <c r="S37" s="18"/>
      <c r="T37" s="228" t="e">
        <f ca="1">+INDEX(Summary!A$9:A$97,MATCH(VALUE(LEFT($C37,LEN($C37)-2)),Summary!$AE$9:$AE$97,0))</f>
        <v>#N/A</v>
      </c>
      <c r="U37" s="237" t="e">
        <f ca="1">+VLOOKUP($D37,Summary!$C$9:$AD$97,28,FALSE)</f>
        <v>#N/A</v>
      </c>
      <c r="V37" s="173" t="e">
        <f t="shared" ca="1" si="18"/>
        <v>#N/A</v>
      </c>
      <c r="W37" s="231" t="e">
        <f t="shared" ca="1" si="19"/>
        <v>#N/A</v>
      </c>
      <c r="X37" s="231" t="str">
        <f t="shared" si="20"/>
        <v>21st</v>
      </c>
      <c r="Y37" s="4"/>
      <c r="Z37" s="4"/>
      <c r="AB37" s="92" t="e">
        <f t="shared" ca="1" si="21"/>
        <v>#N/A</v>
      </c>
      <c r="AC37" s="92" t="e">
        <f t="shared" ca="1" si="22"/>
        <v>#N/A</v>
      </c>
      <c r="AD37" s="92" t="e">
        <f t="shared" ca="1" si="23"/>
        <v>#N/A</v>
      </c>
      <c r="AF37" s="92" t="e">
        <f t="shared" ca="1" si="24"/>
        <v>#N/A</v>
      </c>
      <c r="AG37" s="92" t="e">
        <f t="shared" ca="1" si="25"/>
        <v>#N/A</v>
      </c>
      <c r="AH37" s="92" t="e">
        <f t="shared" ca="1" si="26"/>
        <v>#N/A</v>
      </c>
    </row>
    <row r="38" spans="2:34" ht="15" customHeight="1" x14ac:dyDescent="0.25">
      <c r="B38" s="144"/>
      <c r="C38" s="220" t="s">
        <v>116</v>
      </c>
      <c r="D38" s="210" t="e">
        <f ca="1">+INDEX(Summary!C$9:C$97,MATCH(VALUE(LEFT($C38,LEN($C38)-2)),Summary!$AF$9:$AF$97,0))</f>
        <v>#N/A</v>
      </c>
      <c r="E38" s="211" t="e">
        <f ca="1">+VLOOKUP($D38,Summary!$C$9:$AB$97,24,FALSE)</f>
        <v>#N/A</v>
      </c>
      <c r="F38" s="223" t="e">
        <f ca="1">+VLOOKUP($D38,Summary!$AS$11:$AV$97,2,FALSE)</f>
        <v>#N/A</v>
      </c>
      <c r="G38" s="135"/>
      <c r="I38" s="1"/>
      <c r="K38" s="226" t="e">
        <f ca="1">+VLOOKUP($D38,Summary!$C$9:$AB$97,25,FALSE)</f>
        <v>#N/A</v>
      </c>
      <c r="L38" s="212" t="e">
        <f ca="1">+VLOOKUP($D38,Summary!$AS$11:$AV$97,3,FALSE)</f>
        <v>#N/A</v>
      </c>
      <c r="O38" s="1"/>
      <c r="Q38" s="157" t="e">
        <f ca="1">+VLOOKUP($D38,Summary!$C$9:$AB$97,26,FALSE)</f>
        <v>#N/A</v>
      </c>
      <c r="R38" s="214" t="e">
        <f ca="1">+VLOOKUP($D38,Summary!$AS$11:$AV$97,4,FALSE)</f>
        <v>#N/A</v>
      </c>
      <c r="S38" s="18"/>
      <c r="T38" s="217" t="e">
        <f ca="1">+INDEX(Summary!A$9:A$97,MATCH(VALUE(LEFT($C38,LEN($C38)-2)),Summary!$AE$9:$AE$97,0))</f>
        <v>#N/A</v>
      </c>
      <c r="U38" s="236" t="e">
        <f ca="1">+VLOOKUP($D38,Summary!$C$9:$AD$97,28,FALSE)</f>
        <v>#N/A</v>
      </c>
      <c r="V38" s="172" t="e">
        <f t="shared" ca="1" si="18"/>
        <v>#N/A</v>
      </c>
      <c r="W38" s="138" t="e">
        <f t="shared" ca="1" si="19"/>
        <v>#N/A</v>
      </c>
      <c r="X38" s="138" t="str">
        <f t="shared" si="20"/>
        <v>22nd</v>
      </c>
      <c r="Y38" s="4"/>
      <c r="Z38" s="4"/>
      <c r="AB38" s="92" t="e">
        <f t="shared" ca="1" si="21"/>
        <v>#N/A</v>
      </c>
      <c r="AC38" s="92" t="e">
        <f t="shared" ca="1" si="22"/>
        <v>#N/A</v>
      </c>
      <c r="AD38" s="92" t="e">
        <f t="shared" ca="1" si="23"/>
        <v>#N/A</v>
      </c>
      <c r="AF38" s="92" t="e">
        <f t="shared" ca="1" si="24"/>
        <v>#N/A</v>
      </c>
      <c r="AG38" s="92" t="e">
        <f t="shared" ca="1" si="25"/>
        <v>#N/A</v>
      </c>
      <c r="AH38" s="92" t="e">
        <f t="shared" ca="1" si="26"/>
        <v>#N/A</v>
      </c>
    </row>
    <row r="39" spans="2:34" ht="15" customHeight="1" x14ac:dyDescent="0.25">
      <c r="B39" s="144"/>
      <c r="C39" s="44" t="s">
        <v>117</v>
      </c>
      <c r="D39" s="175" t="e">
        <f ca="1">+INDEX(Summary!C$9:C$97,MATCH(VALUE(LEFT($C39,LEN($C39)-2)),Summary!$AF$9:$AF$97,0))</f>
        <v>#N/A</v>
      </c>
      <c r="E39" s="157" t="e">
        <f ca="1">+VLOOKUP($D39,Summary!$C$9:$AB$97,24,FALSE)</f>
        <v>#N/A</v>
      </c>
      <c r="F39" s="214" t="e">
        <f ca="1">+VLOOKUP($D39,Summary!$AS$11:$AV$97,2,FALSE)</f>
        <v>#N/A</v>
      </c>
      <c r="G39" s="135"/>
      <c r="I39" s="1"/>
      <c r="K39" s="213" t="e">
        <f ca="1">+VLOOKUP($D39,Summary!$C$9:$AB$97,25,FALSE)</f>
        <v>#N/A</v>
      </c>
      <c r="L39" s="156" t="e">
        <f ca="1">+VLOOKUP($D39,Summary!$AS$11:$AV$97,3,FALSE)</f>
        <v>#N/A</v>
      </c>
      <c r="O39" s="1"/>
      <c r="Q39" s="157" t="e">
        <f ca="1">+VLOOKUP($D39,Summary!$C$9:$AB$97,26,FALSE)</f>
        <v>#N/A</v>
      </c>
      <c r="R39" s="214" t="e">
        <f ca="1">+VLOOKUP($D39,Summary!$AS$11:$AV$97,4,FALSE)</f>
        <v>#N/A</v>
      </c>
      <c r="T39" s="217" t="e">
        <f ca="1">+INDEX(Summary!A$9:A$97,MATCH(VALUE(LEFT($C39,LEN($C39)-2)),Summary!$AE$9:$AE$97,0))</f>
        <v>#N/A</v>
      </c>
      <c r="U39" s="236" t="e">
        <f ca="1">+VLOOKUP($D39,Summary!$C$9:$AD$97,28,FALSE)</f>
        <v>#N/A</v>
      </c>
      <c r="V39" s="172" t="e">
        <f t="shared" ca="1" si="18"/>
        <v>#N/A</v>
      </c>
      <c r="W39" s="138" t="e">
        <f t="shared" ca="1" si="19"/>
        <v>#N/A</v>
      </c>
      <c r="X39" s="138" t="str">
        <f t="shared" si="20"/>
        <v>23rd</v>
      </c>
      <c r="Y39" s="4"/>
      <c r="Z39" s="4"/>
      <c r="AB39" s="92" t="e">
        <f t="shared" ca="1" si="21"/>
        <v>#N/A</v>
      </c>
      <c r="AC39" s="92" t="e">
        <f t="shared" ca="1" si="22"/>
        <v>#N/A</v>
      </c>
      <c r="AD39" s="92" t="e">
        <f t="shared" ca="1" si="23"/>
        <v>#N/A</v>
      </c>
      <c r="AF39" s="92" t="e">
        <f t="shared" ca="1" si="24"/>
        <v>#N/A</v>
      </c>
      <c r="AG39" s="92" t="e">
        <f t="shared" ca="1" si="25"/>
        <v>#N/A</v>
      </c>
      <c r="AH39" s="92" t="e">
        <f t="shared" ca="1" si="26"/>
        <v>#N/A</v>
      </c>
    </row>
    <row r="40" spans="2:34" ht="15" customHeight="1" x14ac:dyDescent="0.25">
      <c r="B40" s="144"/>
      <c r="C40" s="219" t="s">
        <v>118</v>
      </c>
      <c r="D40" s="176" t="e">
        <f ca="1">+INDEX(Summary!C$9:C$97,MATCH(VALUE(LEFT($C40,LEN($C40)-2)),Summary!$AF$9:$AF$97,0))</f>
        <v>#N/A</v>
      </c>
      <c r="E40" s="158" t="e">
        <f ca="1">+VLOOKUP($D40,Summary!$C$9:$AB$97,24,FALSE)</f>
        <v>#N/A</v>
      </c>
      <c r="F40" s="222" t="e">
        <f ca="1">+VLOOKUP($D40,Summary!$AS$11:$AV$97,2,FALSE)</f>
        <v>#N/A</v>
      </c>
      <c r="G40" s="135"/>
      <c r="H40" s="18"/>
      <c r="I40" s="204"/>
      <c r="J40" s="18"/>
      <c r="K40" s="225" t="e">
        <f ca="1">+VLOOKUP($D40,Summary!$C$9:$AB$97,25,FALSE)</f>
        <v>#N/A</v>
      </c>
      <c r="L40" s="166" t="e">
        <f ca="1">+VLOOKUP($D40,Summary!$AS$11:$AV$97,3,FALSE)</f>
        <v>#N/A</v>
      </c>
      <c r="M40" s="18"/>
      <c r="N40" s="18"/>
      <c r="O40" s="204"/>
      <c r="P40" s="18"/>
      <c r="Q40" s="158" t="e">
        <f ca="1">+VLOOKUP($D40,Summary!$C$9:$AB$97,26,FALSE)</f>
        <v>#N/A</v>
      </c>
      <c r="R40" s="222" t="e">
        <f ca="1">+VLOOKUP($D40,Summary!$AS$11:$AV$97,4,FALSE)</f>
        <v>#N/A</v>
      </c>
      <c r="S40" s="18"/>
      <c r="T40" s="228" t="e">
        <f ca="1">+INDEX(Summary!A$9:A$97,MATCH(VALUE(LEFT($C40,LEN($C40)-2)),Summary!$AE$9:$AE$97,0))</f>
        <v>#N/A</v>
      </c>
      <c r="U40" s="237" t="e">
        <f ca="1">+VLOOKUP($D40,Summary!$C$9:$AD$97,28,FALSE)</f>
        <v>#N/A</v>
      </c>
      <c r="V40" s="173" t="e">
        <f t="shared" ca="1" si="18"/>
        <v>#N/A</v>
      </c>
      <c r="W40" s="231" t="e">
        <f t="shared" ca="1" si="19"/>
        <v>#N/A</v>
      </c>
      <c r="X40" s="231" t="str">
        <f t="shared" si="20"/>
        <v>24th</v>
      </c>
      <c r="Y40" s="4"/>
      <c r="Z40" s="4"/>
      <c r="AB40" s="92" t="e">
        <f t="shared" ca="1" si="21"/>
        <v>#N/A</v>
      </c>
      <c r="AC40" s="92" t="e">
        <f t="shared" ca="1" si="22"/>
        <v>#N/A</v>
      </c>
      <c r="AD40" s="92" t="e">
        <f t="shared" ca="1" si="23"/>
        <v>#N/A</v>
      </c>
      <c r="AF40" s="92" t="e">
        <f t="shared" ca="1" si="24"/>
        <v>#N/A</v>
      </c>
      <c r="AG40" s="92" t="e">
        <f t="shared" ca="1" si="25"/>
        <v>#N/A</v>
      </c>
      <c r="AH40" s="92" t="e">
        <f t="shared" ca="1" si="26"/>
        <v>#N/A</v>
      </c>
    </row>
    <row r="41" spans="2:34" ht="15" customHeight="1" x14ac:dyDescent="0.25">
      <c r="B41" s="144"/>
      <c r="C41" s="220" t="s">
        <v>119</v>
      </c>
      <c r="D41" s="210" t="e">
        <f ca="1">+INDEX(Summary!C$9:C$97,MATCH(VALUE(LEFT($C41,LEN($C41)-2)),Summary!$AF$9:$AF$97,0))</f>
        <v>#N/A</v>
      </c>
      <c r="E41" s="211" t="e">
        <f ca="1">+VLOOKUP($D41,Summary!$C$9:$AB$97,24,FALSE)</f>
        <v>#N/A</v>
      </c>
      <c r="F41" s="223" t="e">
        <f ca="1">+VLOOKUP($D41,Summary!$AS$11:$AV$97,2,FALSE)</f>
        <v>#N/A</v>
      </c>
      <c r="G41" s="135"/>
      <c r="I41" s="1"/>
      <c r="K41" s="226" t="e">
        <f ca="1">+VLOOKUP($D41,Summary!$C$9:$AB$97,25,FALSE)</f>
        <v>#N/A</v>
      </c>
      <c r="L41" s="212" t="e">
        <f ca="1">+VLOOKUP($D41,Summary!$AS$11:$AV$97,3,FALSE)</f>
        <v>#N/A</v>
      </c>
      <c r="O41" s="1"/>
      <c r="Q41" s="157" t="e">
        <f ca="1">+VLOOKUP($D41,Summary!$C$9:$AB$97,26,FALSE)</f>
        <v>#N/A</v>
      </c>
      <c r="R41" s="214" t="e">
        <f ca="1">+VLOOKUP($D41,Summary!$AS$11:$AV$97,4,FALSE)</f>
        <v>#N/A</v>
      </c>
      <c r="T41" s="229" t="e">
        <f ca="1">+INDEX(Summary!A$9:A$97,MATCH(VALUE(LEFT($C41,LEN($C41)-2)),Summary!$AE$9:$AE$97,0))</f>
        <v>#N/A</v>
      </c>
      <c r="U41" s="238" t="e">
        <f ca="1">+VLOOKUP($D41,Summary!$C$9:$AD$97,28,FALSE)</f>
        <v>#N/A</v>
      </c>
      <c r="V41" s="232" t="e">
        <f t="shared" ca="1" si="18"/>
        <v>#N/A</v>
      </c>
      <c r="W41" s="233" t="e">
        <f t="shared" ca="1" si="19"/>
        <v>#N/A</v>
      </c>
      <c r="X41" s="233" t="str">
        <f t="shared" si="20"/>
        <v>25th</v>
      </c>
      <c r="Y41" s="4"/>
      <c r="Z41" s="4"/>
      <c r="AB41" s="92" t="e">
        <f t="shared" ca="1" si="21"/>
        <v>#N/A</v>
      </c>
      <c r="AC41" s="92" t="e">
        <f t="shared" ca="1" si="22"/>
        <v>#N/A</v>
      </c>
      <c r="AD41" s="92" t="e">
        <f t="shared" ca="1" si="23"/>
        <v>#N/A</v>
      </c>
      <c r="AF41" s="92" t="e">
        <f t="shared" ca="1" si="24"/>
        <v>#N/A</v>
      </c>
      <c r="AG41" s="92" t="e">
        <f t="shared" ca="1" si="25"/>
        <v>#N/A</v>
      </c>
      <c r="AH41" s="92" t="e">
        <f t="shared" ca="1" si="26"/>
        <v>#N/A</v>
      </c>
    </row>
    <row r="42" spans="2:34" ht="15" customHeight="1" x14ac:dyDescent="0.25">
      <c r="B42" s="144"/>
      <c r="C42" s="44" t="s">
        <v>120</v>
      </c>
      <c r="D42" s="175" t="e">
        <f ca="1">+INDEX(Summary!C$9:C$97,MATCH(VALUE(LEFT($C42,LEN($C42)-2)),Summary!$AF$9:$AF$97,0))</f>
        <v>#N/A</v>
      </c>
      <c r="E42" s="157" t="e">
        <f ca="1">+VLOOKUP($D42,Summary!$C$9:$AB$97,24,FALSE)</f>
        <v>#N/A</v>
      </c>
      <c r="F42" s="214" t="e">
        <f ca="1">+VLOOKUP($D42,Summary!$AS$11:$AV$97,2,FALSE)</f>
        <v>#N/A</v>
      </c>
      <c r="G42" s="135"/>
      <c r="I42" s="1"/>
      <c r="K42" s="213" t="e">
        <f ca="1">+VLOOKUP($D42,Summary!$C$9:$AB$97,25,FALSE)</f>
        <v>#N/A</v>
      </c>
      <c r="L42" s="156" t="e">
        <f ca="1">+VLOOKUP($D42,Summary!$AS$11:$AV$97,3,FALSE)</f>
        <v>#N/A</v>
      </c>
      <c r="O42" s="1"/>
      <c r="Q42" s="157" t="e">
        <f ca="1">+VLOOKUP($D42,Summary!$C$9:$AB$97,26,FALSE)</f>
        <v>#N/A</v>
      </c>
      <c r="R42" s="214" t="e">
        <f ca="1">+VLOOKUP($D42,Summary!$AS$11:$AV$97,4,FALSE)</f>
        <v>#N/A</v>
      </c>
      <c r="T42" s="217" t="e">
        <f ca="1">+INDEX(Summary!A$9:A$97,MATCH(VALUE(LEFT($C42,LEN($C42)-2)),Summary!$AE$9:$AE$97,0))</f>
        <v>#N/A</v>
      </c>
      <c r="U42" s="236" t="e">
        <f ca="1">+VLOOKUP($D42,Summary!$C$9:$AD$97,28,FALSE)</f>
        <v>#N/A</v>
      </c>
      <c r="V42" s="172" t="e">
        <f t="shared" ca="1" si="18"/>
        <v>#N/A</v>
      </c>
      <c r="W42" s="138" t="e">
        <f t="shared" ca="1" si="19"/>
        <v>#N/A</v>
      </c>
      <c r="X42" s="138" t="str">
        <f t="shared" si="20"/>
        <v>26th</v>
      </c>
      <c r="Y42" s="4"/>
      <c r="Z42" s="4"/>
      <c r="AB42" s="92" t="e">
        <f t="shared" ca="1" si="21"/>
        <v>#N/A</v>
      </c>
      <c r="AC42" s="92" t="e">
        <f t="shared" ca="1" si="22"/>
        <v>#N/A</v>
      </c>
      <c r="AD42" s="92" t="e">
        <f t="shared" ca="1" si="23"/>
        <v>#N/A</v>
      </c>
      <c r="AF42" s="92" t="e">
        <f t="shared" ca="1" si="24"/>
        <v>#N/A</v>
      </c>
      <c r="AG42" s="92" t="e">
        <f t="shared" ca="1" si="25"/>
        <v>#N/A</v>
      </c>
      <c r="AH42" s="92" t="e">
        <f t="shared" ca="1" si="26"/>
        <v>#N/A</v>
      </c>
    </row>
    <row r="43" spans="2:34" ht="15" customHeight="1" x14ac:dyDescent="0.25">
      <c r="B43" s="144"/>
      <c r="C43" s="219" t="s">
        <v>121</v>
      </c>
      <c r="D43" s="176" t="e">
        <f ca="1">+INDEX(Summary!C$9:C$97,MATCH(VALUE(LEFT($C43,LEN($C43)-2)),Summary!$AF$9:$AF$97,0))</f>
        <v>#N/A</v>
      </c>
      <c r="E43" s="158" t="e">
        <f ca="1">+VLOOKUP($D43,Summary!$C$9:$AB$97,24,FALSE)</f>
        <v>#N/A</v>
      </c>
      <c r="F43" s="222" t="e">
        <f ca="1">+VLOOKUP($D43,Summary!$AS$11:$AV$97,2,FALSE)</f>
        <v>#N/A</v>
      </c>
      <c r="G43" s="135"/>
      <c r="H43" s="18"/>
      <c r="I43" s="204"/>
      <c r="J43" s="18"/>
      <c r="K43" s="225" t="e">
        <f ca="1">+VLOOKUP($D43,Summary!$C$9:$AB$97,25,FALSE)</f>
        <v>#N/A</v>
      </c>
      <c r="L43" s="166" t="e">
        <f ca="1">+VLOOKUP($D43,Summary!$AS$11:$AV$97,3,FALSE)</f>
        <v>#N/A</v>
      </c>
      <c r="M43" s="18"/>
      <c r="N43" s="18"/>
      <c r="O43" s="204"/>
      <c r="P43" s="18"/>
      <c r="Q43" s="158" t="e">
        <f ca="1">+VLOOKUP($D43,Summary!$C$9:$AB$97,26,FALSE)</f>
        <v>#N/A</v>
      </c>
      <c r="R43" s="222" t="e">
        <f ca="1">+VLOOKUP($D43,Summary!$AS$11:$AV$97,4,FALSE)</f>
        <v>#N/A</v>
      </c>
      <c r="S43" s="18"/>
      <c r="T43" s="228" t="e">
        <f ca="1">+INDEX(Summary!A$9:A$97,MATCH(VALUE(LEFT($C43,LEN($C43)-2)),Summary!$AE$9:$AE$97,0))</f>
        <v>#N/A</v>
      </c>
      <c r="U43" s="237" t="e">
        <f ca="1">+VLOOKUP($D43,Summary!$C$9:$AD$97,28,FALSE)</f>
        <v>#N/A</v>
      </c>
      <c r="V43" s="173" t="e">
        <f t="shared" ca="1" si="18"/>
        <v>#N/A</v>
      </c>
      <c r="W43" s="231" t="e">
        <f t="shared" ca="1" si="19"/>
        <v>#N/A</v>
      </c>
      <c r="X43" s="231" t="str">
        <f t="shared" si="20"/>
        <v>27th</v>
      </c>
      <c r="Y43" s="4"/>
      <c r="Z43" s="4"/>
      <c r="AB43" s="92" t="e">
        <f t="shared" ca="1" si="21"/>
        <v>#N/A</v>
      </c>
      <c r="AC43" s="92" t="e">
        <f t="shared" ca="1" si="22"/>
        <v>#N/A</v>
      </c>
      <c r="AD43" s="92" t="e">
        <f t="shared" ca="1" si="23"/>
        <v>#N/A</v>
      </c>
      <c r="AF43" s="92" t="e">
        <f t="shared" ca="1" si="24"/>
        <v>#N/A</v>
      </c>
      <c r="AG43" s="92" t="e">
        <f t="shared" ca="1" si="25"/>
        <v>#N/A</v>
      </c>
      <c r="AH43" s="92" t="e">
        <f t="shared" ca="1" si="26"/>
        <v>#N/A</v>
      </c>
    </row>
    <row r="44" spans="2:34" ht="15" customHeight="1" x14ac:dyDescent="0.25">
      <c r="B44" s="144"/>
      <c r="C44" s="44" t="s">
        <v>122</v>
      </c>
      <c r="D44" s="175" t="e">
        <f ca="1">+INDEX(Summary!C$9:C$97,MATCH(VALUE(LEFT($C44,LEN($C44)-2)),Summary!$AF$9:$AF$97,0))</f>
        <v>#N/A</v>
      </c>
      <c r="E44" s="157" t="e">
        <f ca="1">+VLOOKUP($D44,Summary!$C$9:$AB$97,24,FALSE)</f>
        <v>#N/A</v>
      </c>
      <c r="F44" s="214" t="e">
        <f ca="1">+VLOOKUP($D44,Summary!$AS$11:$AV$97,2,FALSE)</f>
        <v>#N/A</v>
      </c>
      <c r="G44" s="135"/>
      <c r="H44" s="18"/>
      <c r="I44" s="1"/>
      <c r="K44" s="213" t="e">
        <f ca="1">+VLOOKUP($D44,Summary!$C$9:$AB$97,25,FALSE)</f>
        <v>#N/A</v>
      </c>
      <c r="L44" s="156" t="e">
        <f ca="1">+VLOOKUP($D44,Summary!$AS$11:$AV$97,3,FALSE)</f>
        <v>#N/A</v>
      </c>
      <c r="O44" s="1"/>
      <c r="P44" s="18"/>
      <c r="Q44" s="157" t="e">
        <f ca="1">+VLOOKUP($D44,Summary!$C$9:$AB$97,26,FALSE)</f>
        <v>#N/A</v>
      </c>
      <c r="R44" s="214" t="e">
        <f ca="1">+VLOOKUP($D44,Summary!$AS$11:$AV$97,4,FALSE)</f>
        <v>#N/A</v>
      </c>
      <c r="T44" s="217" t="e">
        <f ca="1">+INDEX(Summary!A$9:A$97,MATCH(VALUE(LEFT($C44,LEN($C44)-2)),Summary!$AE$9:$AE$97,0))</f>
        <v>#N/A</v>
      </c>
      <c r="U44" s="236" t="e">
        <f ca="1">+VLOOKUP($D44,Summary!$C$9:$AD$97,28,FALSE)</f>
        <v>#N/A</v>
      </c>
      <c r="V44" s="172" t="e">
        <f ca="1">+IF(AD44=0,"",AD44)</f>
        <v>#N/A</v>
      </c>
      <c r="W44" s="138" t="e">
        <f ca="1">+IF(AH44=0,"",AH44)</f>
        <v>#N/A</v>
      </c>
      <c r="X44" s="138" t="str">
        <f>+C44</f>
        <v>28th</v>
      </c>
      <c r="Y44" s="4"/>
      <c r="Z44" s="4"/>
      <c r="AB44" s="92" t="e">
        <f ca="1">IF(T44="m",1,0)</f>
        <v>#N/A</v>
      </c>
      <c r="AC44" s="92" t="e">
        <f ca="1">+AC43+AB44</f>
        <v>#N/A</v>
      </c>
      <c r="AD44" s="92" t="e">
        <f ca="1">+IF(AC44=AC43,0,AC44)</f>
        <v>#N/A</v>
      </c>
      <c r="AF44" s="92" t="e">
        <f ca="1">+IF(T44="f",1,0)</f>
        <v>#N/A</v>
      </c>
      <c r="AG44" s="92" t="e">
        <f ca="1">+AG43+AF44</f>
        <v>#N/A</v>
      </c>
      <c r="AH44" s="92" t="e">
        <f ca="1">+IF(AG44=AG43,0,AG44)</f>
        <v>#N/A</v>
      </c>
    </row>
    <row r="45" spans="2:34" ht="15" customHeight="1" x14ac:dyDescent="0.25">
      <c r="C45" s="44" t="s">
        <v>133</v>
      </c>
      <c r="D45" s="175" t="e">
        <f ca="1">+INDEX(Summary!C$9:C$97,MATCH(VALUE(LEFT($C45,LEN($C45)-2)),Summary!$AF$9:$AF$97,0))</f>
        <v>#N/A</v>
      </c>
      <c r="E45" s="157" t="e">
        <f ca="1">+VLOOKUP($D45,Summary!$C$9:$AB$97,24,FALSE)</f>
        <v>#N/A</v>
      </c>
      <c r="F45" s="214" t="e">
        <f ca="1">+VLOOKUP($D45,Summary!$AS$11:$AV$97,2,FALSE)</f>
        <v>#N/A</v>
      </c>
      <c r="G45" s="135"/>
      <c r="H45" s="18"/>
      <c r="I45" s="1"/>
      <c r="K45" s="213" t="e">
        <f ca="1">+VLOOKUP($D45,Summary!$C$9:$AB$97,25,FALSE)</f>
        <v>#N/A</v>
      </c>
      <c r="L45" s="156" t="e">
        <f ca="1">+VLOOKUP($D45,Summary!$AS$11:$AV$97,3,FALSE)</f>
        <v>#N/A</v>
      </c>
      <c r="O45" s="1"/>
      <c r="Q45" s="157" t="e">
        <f ca="1">+VLOOKUP($D45,Summary!$C$9:$AB$97,26,FALSE)</f>
        <v>#N/A</v>
      </c>
      <c r="R45" s="214" t="e">
        <f ca="1">+VLOOKUP($D45,Summary!$AS$11:$AV$97,4,FALSE)</f>
        <v>#N/A</v>
      </c>
      <c r="T45" s="217" t="e">
        <f ca="1">+INDEX(Summary!A$9:A$97,MATCH(VALUE(LEFT($C45,LEN($C45)-2)),Summary!$AE$9:$AE$97,0))</f>
        <v>#N/A</v>
      </c>
      <c r="U45" s="236" t="e">
        <f ca="1">+VLOOKUP($D45,Summary!$C$9:$AD$97,28,FALSE)</f>
        <v>#N/A</v>
      </c>
      <c r="V45" s="172" t="e">
        <f ca="1">+IF(AD45=0,"",AD45)</f>
        <v>#N/A</v>
      </c>
      <c r="W45" s="138" t="e">
        <f ca="1">+IF(AH45=0,"",AH45)</f>
        <v>#N/A</v>
      </c>
      <c r="X45" s="138" t="str">
        <f>+C45</f>
        <v>29th</v>
      </c>
      <c r="AB45" s="92" t="e">
        <f t="shared" ref="AB45:AB50" ca="1" si="27">IF(T45="m",1,0)</f>
        <v>#N/A</v>
      </c>
      <c r="AC45" s="92" t="e">
        <f t="shared" ref="AC45:AC50" ca="1" si="28">+AC44+AB45</f>
        <v>#N/A</v>
      </c>
      <c r="AD45" s="92" t="e">
        <f t="shared" ref="AD45:AD54" ca="1" si="29">+IF(AC45=AC44,0,AC45)</f>
        <v>#N/A</v>
      </c>
      <c r="AF45" s="92" t="e">
        <f t="shared" ref="AF45:AF50" ca="1" si="30">+IF(T45="f",1,0)</f>
        <v>#N/A</v>
      </c>
      <c r="AG45" s="92" t="e">
        <f t="shared" ref="AG45:AG50" ca="1" si="31">+AG44+AF45</f>
        <v>#N/A</v>
      </c>
      <c r="AH45" s="92" t="e">
        <f t="shared" ref="AH45:AH54" ca="1" si="32">+IF(AG45=AG44,0,AG45)</f>
        <v>#N/A</v>
      </c>
    </row>
    <row r="46" spans="2:34" ht="15" customHeight="1" x14ac:dyDescent="0.25">
      <c r="C46" s="219" t="s">
        <v>134</v>
      </c>
      <c r="D46" s="176" t="e">
        <f ca="1">+INDEX(Summary!C$9:C$97,MATCH(VALUE(LEFT($C46,LEN($C46)-2)),Summary!$AF$9:$AF$97,0))</f>
        <v>#N/A</v>
      </c>
      <c r="E46" s="158" t="e">
        <f ca="1">+VLOOKUP($D46,Summary!$C$9:$AB$97,24,FALSE)</f>
        <v>#N/A</v>
      </c>
      <c r="F46" s="222" t="e">
        <f ca="1">+VLOOKUP($D46,Summary!$AS$11:$AV$97,2,FALSE)</f>
        <v>#N/A</v>
      </c>
      <c r="G46" s="135"/>
      <c r="H46" s="18"/>
      <c r="I46" s="1"/>
      <c r="K46" s="213" t="e">
        <f ca="1">+VLOOKUP($D46,Summary!$C$9:$AB$97,25,FALSE)</f>
        <v>#N/A</v>
      </c>
      <c r="L46" s="156" t="e">
        <f ca="1">+VLOOKUP($D46,Summary!$AS$11:$AV$97,3,FALSE)</f>
        <v>#N/A</v>
      </c>
      <c r="O46" s="1"/>
      <c r="Q46" s="157" t="e">
        <f ca="1">+VLOOKUP($D46,Summary!$C$9:$AB$97,26,FALSE)</f>
        <v>#N/A</v>
      </c>
      <c r="R46" s="214" t="e">
        <f ca="1">+VLOOKUP($D46,Summary!$AS$11:$AV$97,4,FALSE)</f>
        <v>#N/A</v>
      </c>
      <c r="T46" s="228" t="e">
        <f ca="1">+INDEX(Summary!A$9:A$97,MATCH(VALUE(LEFT($C46,LEN($C46)-2)),Summary!$AE$9:$AE$97,0))</f>
        <v>#N/A</v>
      </c>
      <c r="U46" s="237" t="e">
        <f ca="1">+VLOOKUP($D46,Summary!$C$9:$AD$97,28,FALSE)</f>
        <v>#N/A</v>
      </c>
      <c r="V46" s="173" t="e">
        <f ca="1">+IF(AD46=0,"",AD46)</f>
        <v>#N/A</v>
      </c>
      <c r="W46" s="231" t="e">
        <f ca="1">+IF(AH46=0,"",AH46)</f>
        <v>#N/A</v>
      </c>
      <c r="X46" s="231" t="str">
        <f>+C46</f>
        <v>30th</v>
      </c>
      <c r="AB46" s="92" t="e">
        <f t="shared" ca="1" si="27"/>
        <v>#N/A</v>
      </c>
      <c r="AC46" s="92" t="e">
        <f t="shared" ca="1" si="28"/>
        <v>#N/A</v>
      </c>
      <c r="AD46" s="92" t="e">
        <f t="shared" ca="1" si="29"/>
        <v>#N/A</v>
      </c>
      <c r="AF46" s="92" t="e">
        <f t="shared" ca="1" si="30"/>
        <v>#N/A</v>
      </c>
      <c r="AG46" s="92" t="e">
        <f t="shared" ca="1" si="31"/>
        <v>#N/A</v>
      </c>
      <c r="AH46" s="92" t="e">
        <f t="shared" ca="1" si="32"/>
        <v>#N/A</v>
      </c>
    </row>
    <row r="47" spans="2:34" ht="15" customHeight="1" x14ac:dyDescent="0.25">
      <c r="C47" s="44" t="s">
        <v>137</v>
      </c>
      <c r="D47" s="175" t="e">
        <f ca="1">+INDEX(Summary!C$9:C$97,MATCH(VALUE(LEFT($C47,LEN($C47)-2)),Summary!$AF$9:$AF$97,0))</f>
        <v>#N/A</v>
      </c>
      <c r="E47" s="157" t="e">
        <f ca="1">+VLOOKUP($D47,Summary!$C$9:$AB$97,24,FALSE)</f>
        <v>#N/A</v>
      </c>
      <c r="F47" s="214" t="e">
        <f ca="1">+VLOOKUP($D47,Summary!$AS$11:$AV$97,2,FALSE)</f>
        <v>#N/A</v>
      </c>
      <c r="G47" s="135"/>
      <c r="H47" s="18"/>
      <c r="I47" s="204"/>
      <c r="J47" s="18"/>
      <c r="K47" s="226" t="e">
        <f ca="1">+VLOOKUP($D47,Summary!$C$9:$AB$97,25,FALSE)</f>
        <v>#N/A</v>
      </c>
      <c r="L47" s="212" t="e">
        <f ca="1">+VLOOKUP($D47,Summary!$AS$11:$AV$97,3,FALSE)</f>
        <v>#N/A</v>
      </c>
      <c r="M47" s="18"/>
      <c r="N47" s="18"/>
      <c r="O47" s="204"/>
      <c r="P47" s="18"/>
      <c r="Q47" s="211" t="e">
        <f ca="1">+VLOOKUP($D47,Summary!$C$9:$AB$97,26,FALSE)</f>
        <v>#N/A</v>
      </c>
      <c r="R47" s="223" t="e">
        <f ca="1">+VLOOKUP($D47,Summary!$AS$11:$AV$97,4,FALSE)</f>
        <v>#N/A</v>
      </c>
      <c r="S47" s="18"/>
      <c r="T47" s="217" t="e">
        <f ca="1">+INDEX(Summary!A$9:A$97,MATCH(VALUE(LEFT($C47,LEN($C47)-2)),Summary!$AE$9:$AE$97,0))</f>
        <v>#N/A</v>
      </c>
      <c r="U47" s="236" t="e">
        <f ca="1">+VLOOKUP($D47,Summary!$C$9:$AD$97,28,FALSE)</f>
        <v>#N/A</v>
      </c>
      <c r="V47" s="172" t="e">
        <f ca="1">+IF(AD47=0,"",AD47)</f>
        <v>#N/A</v>
      </c>
      <c r="W47" s="138" t="e">
        <f ca="1">+IF(AH47=0,"",AH47)</f>
        <v>#N/A</v>
      </c>
      <c r="X47" s="138" t="str">
        <f>+C47</f>
        <v>31st</v>
      </c>
      <c r="AB47" s="92" t="e">
        <f t="shared" ca="1" si="27"/>
        <v>#N/A</v>
      </c>
      <c r="AC47" s="92" t="e">
        <f t="shared" ca="1" si="28"/>
        <v>#N/A</v>
      </c>
      <c r="AD47" s="92" t="e">
        <f t="shared" ca="1" si="29"/>
        <v>#N/A</v>
      </c>
      <c r="AF47" s="92" t="e">
        <f t="shared" ca="1" si="30"/>
        <v>#N/A</v>
      </c>
      <c r="AG47" s="92" t="e">
        <f t="shared" ca="1" si="31"/>
        <v>#N/A</v>
      </c>
      <c r="AH47" s="92" t="e">
        <f t="shared" ca="1" si="32"/>
        <v>#N/A</v>
      </c>
    </row>
    <row r="48" spans="2:34" ht="15" customHeight="1" x14ac:dyDescent="0.25">
      <c r="C48" s="44" t="s">
        <v>138</v>
      </c>
      <c r="D48" s="175" t="e">
        <f ca="1">+INDEX(Summary!C$9:C$97,MATCH(VALUE(LEFT($C48,LEN($C48)-2)),Summary!$AF$9:$AF$97,0))</f>
        <v>#N/A</v>
      </c>
      <c r="E48" s="157" t="e">
        <f ca="1">+VLOOKUP($D48,Summary!$C$9:$AB$97,24,FALSE)</f>
        <v>#N/A</v>
      </c>
      <c r="F48" s="214" t="e">
        <f ca="1">+VLOOKUP($D48,Summary!$AS$11:$AV$97,2,FALSE)</f>
        <v>#N/A</v>
      </c>
      <c r="G48" s="135"/>
      <c r="H48" s="18"/>
      <c r="I48" s="204"/>
      <c r="J48" s="18"/>
      <c r="K48" s="213" t="e">
        <f ca="1">+VLOOKUP($D48,Summary!$C$9:$AB$97,25,FALSE)</f>
        <v>#N/A</v>
      </c>
      <c r="L48" s="156" t="e">
        <f ca="1">+VLOOKUP($D48,Summary!$AS$11:$AV$97,3,FALSE)</f>
        <v>#N/A</v>
      </c>
      <c r="M48" s="18"/>
      <c r="N48" s="18"/>
      <c r="O48" s="204"/>
      <c r="P48" s="18"/>
      <c r="Q48" s="157" t="e">
        <f ca="1">+VLOOKUP($D48,Summary!$C$9:$AB$97,26,FALSE)</f>
        <v>#N/A</v>
      </c>
      <c r="R48" s="214" t="e">
        <f ca="1">+VLOOKUP($D48,Summary!$AS$11:$AV$97,4,FALSE)</f>
        <v>#N/A</v>
      </c>
      <c r="S48" s="18"/>
      <c r="T48" s="217" t="e">
        <f ca="1">+INDEX(Summary!A$9:A$97,MATCH(VALUE(LEFT($C48,LEN($C48)-2)),Summary!$AE$9:$AE$97,0))</f>
        <v>#N/A</v>
      </c>
      <c r="U48" s="236" t="e">
        <f ca="1">+VLOOKUP($D48,Summary!$C$9:$AD$97,28,FALSE)</f>
        <v>#N/A</v>
      </c>
      <c r="V48" s="172" t="e">
        <f t="shared" ref="V48:V54" ca="1" si="33">+IF(AD48=0,"",AD48)</f>
        <v>#N/A</v>
      </c>
      <c r="W48" s="138" t="e">
        <f t="shared" ref="W48:W54" ca="1" si="34">+IF(AH48=0,"",AH48)</f>
        <v>#N/A</v>
      </c>
      <c r="X48" s="138" t="str">
        <f t="shared" ref="X48:X54" si="35">+C48</f>
        <v>32nd</v>
      </c>
      <c r="AB48" s="92" t="e">
        <f t="shared" ca="1" si="27"/>
        <v>#N/A</v>
      </c>
      <c r="AC48" s="92" t="e">
        <f t="shared" ca="1" si="28"/>
        <v>#N/A</v>
      </c>
      <c r="AD48" s="92" t="e">
        <f t="shared" ca="1" si="29"/>
        <v>#N/A</v>
      </c>
      <c r="AF48" s="92" t="e">
        <f t="shared" ca="1" si="30"/>
        <v>#N/A</v>
      </c>
      <c r="AG48" s="92" t="e">
        <f t="shared" ca="1" si="31"/>
        <v>#N/A</v>
      </c>
      <c r="AH48" s="92" t="e">
        <f t="shared" ca="1" si="32"/>
        <v>#N/A</v>
      </c>
    </row>
    <row r="49" spans="3:34" ht="15" customHeight="1" x14ac:dyDescent="0.25">
      <c r="C49" s="219" t="s">
        <v>139</v>
      </c>
      <c r="D49" s="176" t="e">
        <f ca="1">+INDEX(Summary!C$9:C$97,MATCH(VALUE(LEFT($C49,LEN($C49)-2)),Summary!$AF$9:$AF$97,0))</f>
        <v>#N/A</v>
      </c>
      <c r="E49" s="158" t="e">
        <f ca="1">+VLOOKUP($D49,Summary!$C$9:$AB$97,24,FALSE)</f>
        <v>#N/A</v>
      </c>
      <c r="F49" s="222" t="e">
        <f ca="1">+VLOOKUP($D49,Summary!$AS$11:$AV$97,2,FALSE)</f>
        <v>#N/A</v>
      </c>
      <c r="G49" s="135"/>
      <c r="H49" s="18"/>
      <c r="I49" s="204"/>
      <c r="J49" s="18"/>
      <c r="K49" s="225" t="e">
        <f ca="1">+VLOOKUP($D49,Summary!$C$9:$AB$97,25,FALSE)</f>
        <v>#N/A</v>
      </c>
      <c r="L49" s="166" t="e">
        <f ca="1">+VLOOKUP($D49,Summary!$AS$11:$AV$97,3,FALSE)</f>
        <v>#N/A</v>
      </c>
      <c r="M49" s="18"/>
      <c r="N49" s="18"/>
      <c r="O49" s="204"/>
      <c r="P49" s="18"/>
      <c r="Q49" s="158" t="e">
        <f ca="1">+VLOOKUP($D49,Summary!$C$9:$AB$97,26,FALSE)</f>
        <v>#N/A</v>
      </c>
      <c r="R49" s="222" t="e">
        <f ca="1">+VLOOKUP($D49,Summary!$AS$11:$AV$97,4,FALSE)</f>
        <v>#N/A</v>
      </c>
      <c r="S49" s="18"/>
      <c r="T49" s="228" t="e">
        <f ca="1">+INDEX(Summary!A$9:A$97,MATCH(VALUE(LEFT($C49,LEN($C49)-2)),Summary!$AE$9:$AE$97,0))</f>
        <v>#N/A</v>
      </c>
      <c r="U49" s="237" t="e">
        <f ca="1">+VLOOKUP($D49,Summary!$C$9:$AD$97,28,FALSE)</f>
        <v>#N/A</v>
      </c>
      <c r="V49" s="173" t="e">
        <f t="shared" ca="1" si="33"/>
        <v>#N/A</v>
      </c>
      <c r="W49" s="231" t="e">
        <f t="shared" ca="1" si="34"/>
        <v>#N/A</v>
      </c>
      <c r="X49" s="231" t="str">
        <f t="shared" si="35"/>
        <v>33rd</v>
      </c>
      <c r="AB49" s="92" t="e">
        <f t="shared" ca="1" si="27"/>
        <v>#N/A</v>
      </c>
      <c r="AC49" s="92" t="e">
        <f t="shared" ca="1" si="28"/>
        <v>#N/A</v>
      </c>
      <c r="AD49" s="92" t="e">
        <f t="shared" ca="1" si="29"/>
        <v>#N/A</v>
      </c>
      <c r="AF49" s="92" t="e">
        <f t="shared" ca="1" si="30"/>
        <v>#N/A</v>
      </c>
      <c r="AG49" s="92" t="e">
        <f t="shared" ca="1" si="31"/>
        <v>#N/A</v>
      </c>
      <c r="AH49" s="92" t="e">
        <f t="shared" ca="1" si="32"/>
        <v>#N/A</v>
      </c>
    </row>
    <row r="50" spans="3:34" ht="15" customHeight="1" x14ac:dyDescent="0.25">
      <c r="C50" s="44" t="s">
        <v>140</v>
      </c>
      <c r="D50" s="241" t="e">
        <f ca="1">+INDEX(Summary!C$9:C$97,MATCH(VALUE(LEFT($C50,LEN($C50)-2)),Summary!$AF$9:$AF$97,0))</f>
        <v>#N/A</v>
      </c>
      <c r="E50" s="157" t="e">
        <f ca="1">+VLOOKUP($D50,Summary!$C$9:$AB$97,24,FALSE)</f>
        <v>#N/A</v>
      </c>
      <c r="F50" s="214" t="e">
        <f ca="1">+VLOOKUP($D50,Summary!$AS$11:$AV$97,2,FALSE)</f>
        <v>#N/A</v>
      </c>
      <c r="G50" s="135"/>
      <c r="H50" s="18"/>
      <c r="I50" s="204"/>
      <c r="J50" s="18"/>
      <c r="K50" s="213" t="e">
        <f ca="1">+VLOOKUP($D50,Summary!$C$9:$AB$97,25,FALSE)</f>
        <v>#N/A</v>
      </c>
      <c r="L50" s="156" t="e">
        <f ca="1">+VLOOKUP($D50,Summary!$AS$11:$AV$97,3,FALSE)</f>
        <v>#N/A</v>
      </c>
      <c r="M50" s="18"/>
      <c r="N50" s="18"/>
      <c r="O50" s="204"/>
      <c r="P50" s="18"/>
      <c r="Q50" s="213" t="e">
        <f ca="1">+VLOOKUP($D50,Summary!$C$9:$AB$97,26,FALSE)</f>
        <v>#N/A</v>
      </c>
      <c r="R50" s="156" t="e">
        <f ca="1">+VLOOKUP($D50,Summary!$AS$11:$AV$97,4,FALSE)</f>
        <v>#N/A</v>
      </c>
      <c r="S50" s="18"/>
      <c r="T50" s="217" t="e">
        <f ca="1">+INDEX(Summary!A$9:A$97,MATCH(VALUE(LEFT($C50,LEN($C50)-2)),Summary!$AE$9:$AE$97,0))</f>
        <v>#N/A</v>
      </c>
      <c r="U50" s="236" t="e">
        <f ca="1">+VLOOKUP($D50,Summary!$C$9:$AD$97,28,FALSE)</f>
        <v>#N/A</v>
      </c>
      <c r="V50" s="172" t="e">
        <f t="shared" ca="1" si="33"/>
        <v>#N/A</v>
      </c>
      <c r="W50" s="138" t="e">
        <f t="shared" ca="1" si="34"/>
        <v>#N/A</v>
      </c>
      <c r="X50" s="138" t="str">
        <f t="shared" si="35"/>
        <v>34th</v>
      </c>
      <c r="AB50" s="92" t="e">
        <f t="shared" ca="1" si="27"/>
        <v>#N/A</v>
      </c>
      <c r="AC50" s="92" t="e">
        <f t="shared" ca="1" si="28"/>
        <v>#N/A</v>
      </c>
      <c r="AD50" s="92" t="e">
        <f t="shared" ca="1" si="29"/>
        <v>#N/A</v>
      </c>
      <c r="AF50" s="92" t="e">
        <f t="shared" ca="1" si="30"/>
        <v>#N/A</v>
      </c>
      <c r="AG50" s="92" t="e">
        <f t="shared" ca="1" si="31"/>
        <v>#N/A</v>
      </c>
      <c r="AH50" s="92" t="e">
        <f t="shared" ca="1" si="32"/>
        <v>#N/A</v>
      </c>
    </row>
    <row r="51" spans="3:34" ht="15.75" customHeight="1" x14ac:dyDescent="0.25">
      <c r="C51" s="44" t="s">
        <v>141</v>
      </c>
      <c r="D51" s="241" t="e">
        <f ca="1">+INDEX(Summary!C$9:C$97,MATCH(VALUE(LEFT($C51,LEN($C51)-2)),Summary!$AF$9:$AF$97,0))</f>
        <v>#N/A</v>
      </c>
      <c r="E51" s="157" t="e">
        <f ca="1">+VLOOKUP($D51,Summary!$C$9:$AB$97,24,FALSE)</f>
        <v>#N/A</v>
      </c>
      <c r="F51" s="214" t="e">
        <f ca="1">+VLOOKUP($D51,Summary!$AS$11:$AV$97,2,FALSE)</f>
        <v>#N/A</v>
      </c>
      <c r="G51" s="135"/>
      <c r="H51" s="18"/>
      <c r="I51" s="204"/>
      <c r="J51" s="18"/>
      <c r="K51" s="213" t="e">
        <f ca="1">+VLOOKUP($D51,Summary!$C$9:$AB$97,25,FALSE)</f>
        <v>#N/A</v>
      </c>
      <c r="L51" s="156" t="e">
        <f ca="1">+VLOOKUP($D51,Summary!$AS$11:$AV$97,3,FALSE)</f>
        <v>#N/A</v>
      </c>
      <c r="M51" s="18"/>
      <c r="N51" s="18"/>
      <c r="O51" s="204"/>
      <c r="P51" s="18"/>
      <c r="Q51" s="213" t="e">
        <f ca="1">+VLOOKUP($D51,Summary!$C$9:$AB$97,26,FALSE)</f>
        <v>#N/A</v>
      </c>
      <c r="R51" s="156" t="e">
        <f ca="1">+VLOOKUP($D51,Summary!$AS$11:$AV$97,4,FALSE)</f>
        <v>#N/A</v>
      </c>
      <c r="S51" s="18"/>
      <c r="T51" s="217" t="e">
        <f ca="1">+INDEX(Summary!A$9:A$97,MATCH(VALUE(LEFT($C51,LEN($C51)-2)),Summary!$AE$9:$AE$97,0))</f>
        <v>#N/A</v>
      </c>
      <c r="U51" s="236" t="e">
        <f ca="1">+VLOOKUP($D51,Summary!$C$9:$AD$97,28,FALSE)</f>
        <v>#N/A</v>
      </c>
      <c r="V51" s="172" t="e">
        <f t="shared" ca="1" si="33"/>
        <v>#N/A</v>
      </c>
      <c r="W51" s="138" t="e">
        <f t="shared" ca="1" si="34"/>
        <v>#N/A</v>
      </c>
      <c r="X51" s="138" t="str">
        <f t="shared" si="35"/>
        <v>35th</v>
      </c>
      <c r="AB51" s="92" t="e">
        <f t="shared" ref="AB51:AB58" ca="1" si="36">IF(T51="m",1,0)</f>
        <v>#N/A</v>
      </c>
      <c r="AC51" s="92" t="e">
        <f t="shared" ref="AC51:AC58" ca="1" si="37">+AC50+AB51</f>
        <v>#N/A</v>
      </c>
      <c r="AD51" s="92" t="e">
        <f t="shared" ca="1" si="29"/>
        <v>#N/A</v>
      </c>
      <c r="AF51" s="92" t="e">
        <f t="shared" ref="AF51:AF58" ca="1" si="38">+IF(T51="f",1,0)</f>
        <v>#N/A</v>
      </c>
      <c r="AG51" s="92" t="e">
        <f t="shared" ref="AG51:AG58" ca="1" si="39">+AG50+AF51</f>
        <v>#N/A</v>
      </c>
      <c r="AH51" s="92" t="e">
        <f t="shared" ca="1" si="32"/>
        <v>#N/A</v>
      </c>
    </row>
    <row r="52" spans="3:34" ht="15" customHeight="1" x14ac:dyDescent="0.25">
      <c r="C52" s="219" t="s">
        <v>142</v>
      </c>
      <c r="D52" s="243" t="e">
        <f ca="1">+INDEX(Summary!C$9:C$97,MATCH(VALUE(LEFT($C52,LEN($C52)-2)),Summary!$AF$9:$AF$97,0))</f>
        <v>#N/A</v>
      </c>
      <c r="E52" s="158" t="e">
        <f ca="1">+VLOOKUP($D52,Summary!$C$9:$AB$97,24,FALSE)</f>
        <v>#N/A</v>
      </c>
      <c r="F52" s="222" t="e">
        <f ca="1">+VLOOKUP($D52,Summary!$AS$11:$AV$97,2,FALSE)</f>
        <v>#N/A</v>
      </c>
      <c r="G52" s="135"/>
      <c r="H52" s="18"/>
      <c r="I52" s="204"/>
      <c r="J52" s="18"/>
      <c r="K52" s="225" t="e">
        <f ca="1">+VLOOKUP($D52,Summary!$C$9:$AB$97,25,FALSE)</f>
        <v>#N/A</v>
      </c>
      <c r="L52" s="166" t="e">
        <f ca="1">+VLOOKUP($D52,Summary!$AS$11:$AV$97,3,FALSE)</f>
        <v>#N/A</v>
      </c>
      <c r="M52" s="18"/>
      <c r="N52" s="18"/>
      <c r="O52" s="204"/>
      <c r="P52" s="18"/>
      <c r="Q52" s="225" t="e">
        <f ca="1">+VLOOKUP($D52,Summary!$C$9:$AB$97,26,FALSE)</f>
        <v>#N/A</v>
      </c>
      <c r="R52" s="166" t="e">
        <f ca="1">+VLOOKUP($D52,Summary!$AS$11:$AV$97,4,FALSE)</f>
        <v>#N/A</v>
      </c>
      <c r="S52" s="18"/>
      <c r="T52" s="228" t="e">
        <f ca="1">+INDEX(Summary!A$9:A$97,MATCH(VALUE(LEFT($C52,LEN($C52)-2)),Summary!$AE$9:$AE$97,0))</f>
        <v>#N/A</v>
      </c>
      <c r="U52" s="237" t="e">
        <f ca="1">+VLOOKUP($D52,Summary!$C$9:$AD$97,28,FALSE)</f>
        <v>#N/A</v>
      </c>
      <c r="V52" s="173" t="e">
        <f t="shared" ca="1" si="33"/>
        <v>#N/A</v>
      </c>
      <c r="W52" s="231" t="e">
        <f t="shared" ca="1" si="34"/>
        <v>#N/A</v>
      </c>
      <c r="X52" s="231" t="str">
        <f t="shared" si="35"/>
        <v>36th</v>
      </c>
      <c r="AB52" s="92" t="e">
        <f t="shared" ca="1" si="36"/>
        <v>#N/A</v>
      </c>
      <c r="AC52" s="92" t="e">
        <f t="shared" ca="1" si="37"/>
        <v>#N/A</v>
      </c>
      <c r="AD52" s="92" t="e">
        <f t="shared" ca="1" si="29"/>
        <v>#N/A</v>
      </c>
      <c r="AF52" s="92" t="e">
        <f t="shared" ca="1" si="38"/>
        <v>#N/A</v>
      </c>
      <c r="AG52" s="92" t="e">
        <f t="shared" ca="1" si="39"/>
        <v>#N/A</v>
      </c>
      <c r="AH52" s="92" t="e">
        <f t="shared" ca="1" si="32"/>
        <v>#N/A</v>
      </c>
    </row>
    <row r="53" spans="3:34" ht="15" customHeight="1" x14ac:dyDescent="0.25">
      <c r="C53" s="220" t="s">
        <v>143</v>
      </c>
      <c r="D53" s="244" t="e">
        <f ca="1">+INDEX(Summary!C$9:C$97,MATCH(VALUE(LEFT($C53,LEN($C53)-2)),Summary!$AF$9:$AF$97,0))</f>
        <v>#N/A</v>
      </c>
      <c r="E53" s="211" t="e">
        <f ca="1">+VLOOKUP($D53,Summary!$C$9:$AB$97,24,FALSE)</f>
        <v>#N/A</v>
      </c>
      <c r="F53" s="223" t="e">
        <f ca="1">+VLOOKUP($D53,Summary!$AS$11:$AV$97,2,FALSE)</f>
        <v>#N/A</v>
      </c>
      <c r="G53" s="135"/>
      <c r="H53" s="18"/>
      <c r="I53" s="204"/>
      <c r="J53" s="18"/>
      <c r="K53" s="226" t="e">
        <f ca="1">+VLOOKUP($D53,Summary!$C$9:$AB$97,25,FALSE)</f>
        <v>#N/A</v>
      </c>
      <c r="L53" s="212" t="e">
        <f ca="1">+VLOOKUP($D53,Summary!$AS$11:$AV$97,3,FALSE)</f>
        <v>#N/A</v>
      </c>
      <c r="M53" s="18"/>
      <c r="N53" s="18"/>
      <c r="O53" s="204"/>
      <c r="P53" s="18"/>
      <c r="Q53" s="226" t="e">
        <f ca="1">+VLOOKUP($D53,Summary!$C$9:$AB$97,26,FALSE)</f>
        <v>#N/A</v>
      </c>
      <c r="R53" s="212" t="e">
        <f ca="1">+VLOOKUP($D53,Summary!$AS$11:$AV$97,4,FALSE)</f>
        <v>#N/A</v>
      </c>
      <c r="S53" s="18"/>
      <c r="T53" s="229" t="e">
        <f ca="1">+INDEX(Summary!A$9:A$97,MATCH(VALUE(LEFT($C53,LEN($C53)-2)),Summary!$AE$9:$AE$97,0))</f>
        <v>#N/A</v>
      </c>
      <c r="U53" s="238" t="e">
        <f ca="1">+VLOOKUP($D53,Summary!$C$9:$AD$97,28,FALSE)</f>
        <v>#N/A</v>
      </c>
      <c r="V53" s="232" t="e">
        <f t="shared" ca="1" si="33"/>
        <v>#N/A</v>
      </c>
      <c r="W53" s="233" t="e">
        <f t="shared" ca="1" si="34"/>
        <v>#N/A</v>
      </c>
      <c r="X53" s="233" t="str">
        <f t="shared" si="35"/>
        <v>37th</v>
      </c>
      <c r="AB53" s="92" t="e">
        <f t="shared" ca="1" si="36"/>
        <v>#N/A</v>
      </c>
      <c r="AC53" s="92" t="e">
        <f t="shared" ca="1" si="37"/>
        <v>#N/A</v>
      </c>
      <c r="AD53" s="92" t="e">
        <f t="shared" ca="1" si="29"/>
        <v>#N/A</v>
      </c>
      <c r="AF53" s="92" t="e">
        <f t="shared" ca="1" si="38"/>
        <v>#N/A</v>
      </c>
      <c r="AG53" s="92" t="e">
        <f t="shared" ca="1" si="39"/>
        <v>#N/A</v>
      </c>
      <c r="AH53" s="92" t="e">
        <f t="shared" ca="1" si="32"/>
        <v>#N/A</v>
      </c>
    </row>
    <row r="54" spans="3:34" ht="15.75" customHeight="1" x14ac:dyDescent="0.25">
      <c r="C54" s="246" t="s">
        <v>144</v>
      </c>
      <c r="D54" s="241" t="e">
        <f ca="1">+INDEX(Summary!C$9:C$97,MATCH(VALUE(LEFT($C54,LEN($C54)-2)),Summary!$AF$9:$AF$97,0))</f>
        <v>#N/A</v>
      </c>
      <c r="E54" s="136" t="e">
        <f ca="1">+VLOOKUP($D54,Summary!$C$9:$AB$97,24,FALSE)</f>
        <v>#N/A</v>
      </c>
      <c r="F54" s="214" t="e">
        <f ca="1">+VLOOKUP($D54,Summary!$AS$11:$AV$97,2,FALSE)</f>
        <v>#N/A</v>
      </c>
      <c r="G54" s="135"/>
      <c r="H54" s="18"/>
      <c r="I54" s="204"/>
      <c r="J54" s="18"/>
      <c r="K54" s="213" t="e">
        <f ca="1">+VLOOKUP($D54,Summary!$C$9:$AB$97,25,FALSE)</f>
        <v>#N/A</v>
      </c>
      <c r="L54" s="156" t="e">
        <f ca="1">+VLOOKUP($D54,Summary!$AS$11:$AV$97,3,FALSE)</f>
        <v>#N/A</v>
      </c>
      <c r="M54" s="19"/>
      <c r="N54" s="18"/>
      <c r="O54" s="204"/>
      <c r="P54" s="56"/>
      <c r="Q54" s="135" t="e">
        <f ca="1">+VLOOKUP($D54,Summary!$C$9:$AB$97,26,FALSE)</f>
        <v>#N/A</v>
      </c>
      <c r="R54" s="156" t="e">
        <f ca="1">+VLOOKUP($D54,Summary!$AS$11:$AV$97,4,FALSE)</f>
        <v>#N/A</v>
      </c>
      <c r="S54" s="18"/>
      <c r="T54" s="247" t="e">
        <f ca="1">+INDEX(Summary!A$9:A$97,MATCH(VALUE(LEFT($C54,LEN($C54)-2)),Summary!$AE$9:$AE$97,0))</f>
        <v>#N/A</v>
      </c>
      <c r="U54" s="156" t="e">
        <f ca="1">+VLOOKUP($D54,Summary!$C$9:$AD$97,28,FALSE)</f>
        <v>#N/A</v>
      </c>
      <c r="V54" s="172" t="e">
        <f t="shared" ca="1" si="33"/>
        <v>#N/A</v>
      </c>
      <c r="W54" s="172" t="e">
        <f t="shared" ca="1" si="34"/>
        <v>#N/A</v>
      </c>
      <c r="X54" s="138" t="str">
        <f t="shared" si="35"/>
        <v>38th</v>
      </c>
      <c r="Y54" s="19"/>
      <c r="AB54" s="92" t="e">
        <f t="shared" ca="1" si="36"/>
        <v>#N/A</v>
      </c>
      <c r="AC54" s="92" t="e">
        <f t="shared" ca="1" si="37"/>
        <v>#N/A</v>
      </c>
      <c r="AD54" s="92" t="e">
        <f t="shared" ca="1" si="29"/>
        <v>#N/A</v>
      </c>
      <c r="AF54" s="92" t="e">
        <f t="shared" ca="1" si="38"/>
        <v>#N/A</v>
      </c>
      <c r="AG54" s="92" t="e">
        <f t="shared" ca="1" si="39"/>
        <v>#N/A</v>
      </c>
      <c r="AH54" s="92" t="e">
        <f t="shared" ca="1" si="32"/>
        <v>#N/A</v>
      </c>
    </row>
    <row r="55" spans="3:34" ht="15.75" customHeight="1" x14ac:dyDescent="0.25">
      <c r="C55" s="248" t="s">
        <v>145</v>
      </c>
      <c r="D55" s="243" t="e">
        <f ca="1">+INDEX(Summary!C$9:C$97,MATCH(VALUE(LEFT($C55,LEN($C55)-2)),Summary!$AF$9:$AF$97,0))</f>
        <v>#N/A</v>
      </c>
      <c r="E55" s="249" t="e">
        <f ca="1">+VLOOKUP($D55,Summary!$C$9:$AB$97,24,FALSE)</f>
        <v>#N/A</v>
      </c>
      <c r="F55" s="222" t="e">
        <f ca="1">+VLOOKUP($D55,Summary!$AS$11:$AV$97,2,FALSE)</f>
        <v>#N/A</v>
      </c>
      <c r="G55" s="135"/>
      <c r="H55" s="18"/>
      <c r="I55" s="204"/>
      <c r="J55" s="18"/>
      <c r="K55" s="225" t="e">
        <f ca="1">+VLOOKUP($D55,Summary!$C$9:$AB$97,25,FALSE)</f>
        <v>#N/A</v>
      </c>
      <c r="L55" s="166" t="e">
        <f ca="1">+VLOOKUP($D55,Summary!$AS$11:$AV$97,3,FALSE)</f>
        <v>#N/A</v>
      </c>
      <c r="M55" s="19"/>
      <c r="N55" s="18"/>
      <c r="O55" s="204"/>
      <c r="P55" s="56"/>
      <c r="Q55" s="225" t="e">
        <f ca="1">+VLOOKUP($D55,Summary!$C$9:$AB$97,26,FALSE)</f>
        <v>#N/A</v>
      </c>
      <c r="R55" s="166" t="e">
        <f ca="1">+VLOOKUP($D55,Summary!$AS$11:$AV$97,4,FALSE)</f>
        <v>#N/A</v>
      </c>
      <c r="S55" s="18"/>
      <c r="T55" s="250" t="e">
        <f ca="1">+INDEX(Summary!A$9:A$97,MATCH(VALUE(LEFT($C55,LEN($C55)-2)),Summary!$AE$9:$AE$97,0))</f>
        <v>#N/A</v>
      </c>
      <c r="U55" s="166" t="e">
        <f ca="1">+VLOOKUP($D55,Summary!$C$9:$AD$97,28,FALSE)</f>
        <v>#N/A</v>
      </c>
      <c r="V55" s="173" t="e">
        <f t="shared" ref="V55:V61" ca="1" si="40">+IF(AD55=0,"",AD55)</f>
        <v>#N/A</v>
      </c>
      <c r="W55" s="173" t="e">
        <f t="shared" ref="W55:W61" ca="1" si="41">+IF(AH55=0,"",AH55)</f>
        <v>#N/A</v>
      </c>
      <c r="X55" s="231" t="str">
        <f t="shared" ref="X55:X61" si="42">+C55</f>
        <v>39th</v>
      </c>
      <c r="Y55" s="19"/>
      <c r="AB55" s="92" t="e">
        <f t="shared" ca="1" si="36"/>
        <v>#N/A</v>
      </c>
      <c r="AC55" s="92" t="e">
        <f t="shared" ca="1" si="37"/>
        <v>#N/A</v>
      </c>
      <c r="AD55" s="92" t="e">
        <f t="shared" ref="AD55:AD61" ca="1" si="43">+IF(AC55=AC54,0,AC55)</f>
        <v>#N/A</v>
      </c>
      <c r="AF55" s="92" t="e">
        <f t="shared" ca="1" si="38"/>
        <v>#N/A</v>
      </c>
      <c r="AG55" s="92" t="e">
        <f t="shared" ca="1" si="39"/>
        <v>#N/A</v>
      </c>
      <c r="AH55" s="92" t="e">
        <f t="shared" ref="AH55:AH61" ca="1" si="44">+IF(AG55=AG54,0,AG55)</f>
        <v>#N/A</v>
      </c>
    </row>
    <row r="56" spans="3:34" ht="15.75" customHeight="1" x14ac:dyDescent="0.25">
      <c r="C56" s="246" t="s">
        <v>146</v>
      </c>
      <c r="D56" s="241" t="e">
        <f ca="1">+INDEX(Summary!C$9:C$97,MATCH(VALUE(LEFT($C56,LEN($C56)-2)),Summary!$AF$9:$AF$97,0))</f>
        <v>#N/A</v>
      </c>
      <c r="E56" s="136" t="e">
        <f ca="1">+VLOOKUP($D56,Summary!$C$9:$AB$97,24,FALSE)</f>
        <v>#N/A</v>
      </c>
      <c r="F56" s="214" t="e">
        <f ca="1">+VLOOKUP($D56,Summary!$AS$11:$AV$97,2,FALSE)</f>
        <v>#N/A</v>
      </c>
      <c r="G56" s="135"/>
      <c r="H56" s="18"/>
      <c r="I56" s="204"/>
      <c r="J56" s="18"/>
      <c r="K56" s="213" t="e">
        <f ca="1">+VLOOKUP($D56,Summary!$C$9:$AB$97,25,FALSE)</f>
        <v>#N/A</v>
      </c>
      <c r="L56" s="156" t="e">
        <f ca="1">+VLOOKUP($D56,Summary!$AS$11:$AV$97,3,FALSE)</f>
        <v>#N/A</v>
      </c>
      <c r="M56" s="19"/>
      <c r="N56" s="18"/>
      <c r="O56" s="204"/>
      <c r="P56" s="56"/>
      <c r="Q56" s="135" t="e">
        <f ca="1">+VLOOKUP($D56,Summary!$C$9:$AB$97,26,FALSE)</f>
        <v>#N/A</v>
      </c>
      <c r="R56" s="156" t="e">
        <f ca="1">+VLOOKUP($D56,Summary!$AS$11:$AV$97,4,FALSE)</f>
        <v>#N/A</v>
      </c>
      <c r="S56" s="18"/>
      <c r="T56" s="247" t="e">
        <f ca="1">+INDEX(Summary!A$9:A$97,MATCH(VALUE(LEFT($C56,LEN($C56)-2)),Summary!$AE$9:$AE$97,0))</f>
        <v>#N/A</v>
      </c>
      <c r="U56" s="156" t="e">
        <f ca="1">+VLOOKUP($D56,Summary!$C$9:$AD$97,28,FALSE)</f>
        <v>#N/A</v>
      </c>
      <c r="V56" s="172" t="e">
        <f t="shared" ca="1" si="40"/>
        <v>#N/A</v>
      </c>
      <c r="W56" s="172" t="e">
        <f t="shared" ca="1" si="41"/>
        <v>#N/A</v>
      </c>
      <c r="X56" s="138" t="str">
        <f t="shared" si="42"/>
        <v>40th</v>
      </c>
      <c r="Y56" s="19"/>
      <c r="AB56" s="92" t="e">
        <f t="shared" ca="1" si="36"/>
        <v>#N/A</v>
      </c>
      <c r="AC56" s="92" t="e">
        <f t="shared" ca="1" si="37"/>
        <v>#N/A</v>
      </c>
      <c r="AD56" s="92" t="e">
        <f t="shared" ca="1" si="43"/>
        <v>#N/A</v>
      </c>
      <c r="AF56" s="92" t="e">
        <f t="shared" ca="1" si="38"/>
        <v>#N/A</v>
      </c>
      <c r="AG56" s="92" t="e">
        <f t="shared" ca="1" si="39"/>
        <v>#N/A</v>
      </c>
      <c r="AH56" s="92" t="e">
        <f t="shared" ca="1" si="44"/>
        <v>#N/A</v>
      </c>
    </row>
    <row r="57" spans="3:34" ht="15.75" customHeight="1" x14ac:dyDescent="0.25">
      <c r="C57" s="246" t="s">
        <v>147</v>
      </c>
      <c r="D57" s="241" t="e">
        <f ca="1">+INDEX(Summary!C$9:C$97,MATCH(VALUE(LEFT($C57,LEN($C57)-2)),Summary!$AF$9:$AF$97,0))</f>
        <v>#N/A</v>
      </c>
      <c r="E57" s="136" t="e">
        <f ca="1">+VLOOKUP($D57,Summary!$C$9:$AB$97,24,FALSE)</f>
        <v>#N/A</v>
      </c>
      <c r="F57" s="214" t="e">
        <f ca="1">+VLOOKUP($D57,Summary!$AS$11:$AV$97,2,FALSE)</f>
        <v>#N/A</v>
      </c>
      <c r="G57" s="135"/>
      <c r="H57" s="18"/>
      <c r="I57" s="204"/>
      <c r="J57" s="18"/>
      <c r="K57" s="213" t="e">
        <f ca="1">+VLOOKUP($D57,Summary!$C$9:$AB$97,25,FALSE)</f>
        <v>#N/A</v>
      </c>
      <c r="L57" s="156" t="e">
        <f ca="1">+VLOOKUP($D57,Summary!$AS$11:$AV$97,3,FALSE)</f>
        <v>#N/A</v>
      </c>
      <c r="M57" s="19"/>
      <c r="N57" s="18"/>
      <c r="O57" s="204"/>
      <c r="P57" s="56"/>
      <c r="Q57" s="157" t="e">
        <f ca="1">+VLOOKUP($D57,Summary!$C$9:$AB$97,26,FALSE)</f>
        <v>#N/A</v>
      </c>
      <c r="R57" s="156" t="e">
        <f ca="1">+VLOOKUP($D57,Summary!$AS$11:$AV$97,4,FALSE)</f>
        <v>#N/A</v>
      </c>
      <c r="S57" s="18"/>
      <c r="T57" s="247" t="e">
        <f ca="1">+INDEX(Summary!A$9:A$97,MATCH(VALUE(LEFT($C57,LEN($C57)-2)),Summary!$AE$9:$AE$97,0))</f>
        <v>#N/A</v>
      </c>
      <c r="U57" s="156" t="e">
        <f ca="1">+VLOOKUP($D57,Summary!$C$9:$AD$97,28,FALSE)</f>
        <v>#N/A</v>
      </c>
      <c r="V57" s="172" t="e">
        <f t="shared" ca="1" si="40"/>
        <v>#N/A</v>
      </c>
      <c r="W57" s="172" t="e">
        <f t="shared" ca="1" si="41"/>
        <v>#N/A</v>
      </c>
      <c r="X57" s="138" t="str">
        <f t="shared" si="42"/>
        <v>41st</v>
      </c>
      <c r="Y57" s="19"/>
      <c r="AB57" s="92" t="e">
        <f t="shared" ca="1" si="36"/>
        <v>#N/A</v>
      </c>
      <c r="AC57" s="92" t="e">
        <f t="shared" ca="1" si="37"/>
        <v>#N/A</v>
      </c>
      <c r="AD57" s="92" t="e">
        <f t="shared" ca="1" si="43"/>
        <v>#N/A</v>
      </c>
      <c r="AF57" s="92" t="e">
        <f t="shared" ca="1" si="38"/>
        <v>#N/A</v>
      </c>
      <c r="AG57" s="92" t="e">
        <f t="shared" ca="1" si="39"/>
        <v>#N/A</v>
      </c>
      <c r="AH57" s="92" t="e">
        <f t="shared" ca="1" si="44"/>
        <v>#N/A</v>
      </c>
    </row>
    <row r="58" spans="3:34" ht="15.75" customHeight="1" x14ac:dyDescent="0.25">
      <c r="C58" s="248" t="s">
        <v>148</v>
      </c>
      <c r="D58" s="243" t="e">
        <f ca="1">+INDEX(Summary!C$9:C$97,MATCH(VALUE(LEFT($C58,LEN($C58)-2)),Summary!$AF$9:$AF$97,0))</f>
        <v>#N/A</v>
      </c>
      <c r="E58" s="249" t="e">
        <f ca="1">+VLOOKUP($D58,Summary!$C$9:$AB$97,24,FALSE)</f>
        <v>#N/A</v>
      </c>
      <c r="F58" s="222" t="e">
        <f ca="1">+VLOOKUP($D58,Summary!$AS$11:$AV$97,2,FALSE)</f>
        <v>#N/A</v>
      </c>
      <c r="G58" s="135"/>
      <c r="H58" s="18"/>
      <c r="I58" s="204"/>
      <c r="J58" s="18"/>
      <c r="K58" s="225" t="e">
        <f ca="1">+VLOOKUP($D58,Summary!$C$9:$AB$97,25,FALSE)</f>
        <v>#N/A</v>
      </c>
      <c r="L58" s="166" t="e">
        <f ca="1">+VLOOKUP($D58,Summary!$AS$11:$AV$97,3,FALSE)</f>
        <v>#N/A</v>
      </c>
      <c r="M58" s="19"/>
      <c r="N58" s="18"/>
      <c r="O58" s="204"/>
      <c r="P58" s="56"/>
      <c r="Q58" s="158" t="e">
        <f ca="1">+VLOOKUP($D58,Summary!$C$9:$AB$97,26,FALSE)</f>
        <v>#N/A</v>
      </c>
      <c r="R58" s="166" t="e">
        <f ca="1">+VLOOKUP($D58,Summary!$AS$11:$AV$97,4,FALSE)</f>
        <v>#N/A</v>
      </c>
      <c r="S58" s="18"/>
      <c r="T58" s="250" t="e">
        <f ca="1">+INDEX(Summary!A$9:A$97,MATCH(VALUE(LEFT($C58,LEN($C58)-2)),Summary!$AE$9:$AE$97,0))</f>
        <v>#N/A</v>
      </c>
      <c r="U58" s="166" t="e">
        <f ca="1">+VLOOKUP($D58,Summary!$C$9:$AD$97,28,FALSE)</f>
        <v>#N/A</v>
      </c>
      <c r="V58" s="173" t="e">
        <f t="shared" ca="1" si="40"/>
        <v>#N/A</v>
      </c>
      <c r="W58" s="173" t="e">
        <f t="shared" ca="1" si="41"/>
        <v>#N/A</v>
      </c>
      <c r="X58" s="231" t="str">
        <f t="shared" si="42"/>
        <v>42nd</v>
      </c>
      <c r="Y58" s="19"/>
      <c r="AB58" s="92" t="e">
        <f t="shared" ca="1" si="36"/>
        <v>#N/A</v>
      </c>
      <c r="AC58" s="92" t="e">
        <f t="shared" ca="1" si="37"/>
        <v>#N/A</v>
      </c>
      <c r="AD58" s="92" t="e">
        <f t="shared" ca="1" si="43"/>
        <v>#N/A</v>
      </c>
      <c r="AF58" s="92" t="e">
        <f t="shared" ca="1" si="38"/>
        <v>#N/A</v>
      </c>
      <c r="AG58" s="92" t="e">
        <f t="shared" ca="1" si="39"/>
        <v>#N/A</v>
      </c>
      <c r="AH58" s="92" t="e">
        <f t="shared" ca="1" si="44"/>
        <v>#N/A</v>
      </c>
    </row>
    <row r="59" spans="3:34" ht="15.75" customHeight="1" x14ac:dyDescent="0.25">
      <c r="C59" s="246" t="s">
        <v>149</v>
      </c>
      <c r="D59" s="241" t="e">
        <f ca="1">+INDEX(Summary!C$9:C$97,MATCH(VALUE(LEFT($C59,LEN($C59)-2)),Summary!$AF$9:$AF$97,0))</f>
        <v>#N/A</v>
      </c>
      <c r="E59" s="136" t="e">
        <f ca="1">+VLOOKUP($D59,Summary!$C$9:$AB$97,24,FALSE)</f>
        <v>#N/A</v>
      </c>
      <c r="F59" s="214" t="e">
        <f ca="1">+VLOOKUP($D59,Summary!$AS$11:$AV$97,2,FALSE)</f>
        <v>#N/A</v>
      </c>
      <c r="G59" s="135"/>
      <c r="H59" s="18"/>
      <c r="I59" s="204"/>
      <c r="J59" s="18"/>
      <c r="K59" s="213" t="e">
        <f ca="1">+VLOOKUP($D59,Summary!$C$9:$AB$97,25,FALSE)</f>
        <v>#N/A</v>
      </c>
      <c r="L59" s="156" t="e">
        <f ca="1">+VLOOKUP($D59,Summary!$AS$11:$AV$97,3,FALSE)</f>
        <v>#N/A</v>
      </c>
      <c r="M59" s="19"/>
      <c r="N59" s="18"/>
      <c r="O59" s="204"/>
      <c r="P59" s="56"/>
      <c r="Q59" s="135" t="e">
        <f ca="1">+VLOOKUP($D59,Summary!$C$9:$AB$97,26,FALSE)</f>
        <v>#N/A</v>
      </c>
      <c r="R59" s="156" t="e">
        <f ca="1">+VLOOKUP($D59,Summary!$AS$11:$AV$97,4,FALSE)</f>
        <v>#N/A</v>
      </c>
      <c r="S59" s="18"/>
      <c r="T59" s="247" t="e">
        <f ca="1">+INDEX(Summary!A$9:A$97,MATCH(VALUE(LEFT($C59,LEN($C59)-2)),Summary!$AE$9:$AE$97,0))</f>
        <v>#N/A</v>
      </c>
      <c r="U59" s="156" t="e">
        <f ca="1">+VLOOKUP($D59,Summary!$C$9:$AD$97,28,FALSE)</f>
        <v>#N/A</v>
      </c>
      <c r="V59" s="172" t="e">
        <f t="shared" ca="1" si="40"/>
        <v>#N/A</v>
      </c>
      <c r="W59" s="172" t="e">
        <f t="shared" ca="1" si="41"/>
        <v>#N/A</v>
      </c>
      <c r="X59" s="138" t="str">
        <f t="shared" si="42"/>
        <v>43rd</v>
      </c>
      <c r="Y59" s="19"/>
      <c r="AB59" s="92" t="e">
        <f ca="1">IF(T59="m",1,0)</f>
        <v>#N/A</v>
      </c>
      <c r="AC59" s="92" t="e">
        <f ca="1">+AC58+AB59</f>
        <v>#N/A</v>
      </c>
      <c r="AD59" s="92" t="e">
        <f t="shared" ca="1" si="43"/>
        <v>#N/A</v>
      </c>
      <c r="AF59" s="92" t="e">
        <f ca="1">+IF(T59="f",1,0)</f>
        <v>#N/A</v>
      </c>
      <c r="AG59" s="92" t="e">
        <f ca="1">+AG58+AF59</f>
        <v>#N/A</v>
      </c>
      <c r="AH59" s="92" t="e">
        <f t="shared" ca="1" si="44"/>
        <v>#N/A</v>
      </c>
    </row>
    <row r="60" spans="3:34" ht="15.75" customHeight="1" thickBot="1" x14ac:dyDescent="0.3">
      <c r="C60" s="122" t="s">
        <v>150</v>
      </c>
      <c r="D60" s="242" t="e">
        <f ca="1">+INDEX(Summary!C$9:C$97,MATCH(VALUE(LEFT($C60,LEN($C60)-2)),Summary!$AF$9:$AF$97,0))</f>
        <v>#N/A</v>
      </c>
      <c r="E60" s="137" t="e">
        <f ca="1">+VLOOKUP($D60,Summary!$C$9:$AB$97,24,FALSE)</f>
        <v>#N/A</v>
      </c>
      <c r="F60" s="215" t="e">
        <f ca="1">+VLOOKUP($D60,Summary!$AS$11:$AV$97,2,FALSE)</f>
        <v>#N/A</v>
      </c>
      <c r="G60" s="135"/>
      <c r="H60" s="18"/>
      <c r="I60" s="204"/>
      <c r="J60" s="18"/>
      <c r="K60" s="216" t="e">
        <f ca="1">+VLOOKUP($D60,Summary!$C$9:$AB$97,25,FALSE)</f>
        <v>#N/A</v>
      </c>
      <c r="L60" s="235" t="e">
        <f ca="1">+VLOOKUP($D60,Summary!$AS$11:$AV$97,3,FALSE)</f>
        <v>#N/A</v>
      </c>
      <c r="M60" s="19"/>
      <c r="N60" s="18"/>
      <c r="O60" s="204"/>
      <c r="P60" s="56"/>
      <c r="Q60" s="251" t="e">
        <f ca="1">+VLOOKUP($D60,Summary!$C$9:$AB$97,26,FALSE)</f>
        <v>#N/A</v>
      </c>
      <c r="R60" s="205" t="e">
        <f ca="1">+VLOOKUP($D60,Summary!$AS$11:$AV$97,4,FALSE)</f>
        <v>#N/A</v>
      </c>
      <c r="S60" s="18"/>
      <c r="T60" s="245" t="e">
        <f ca="1">+INDEX(Summary!A$9:A$97,MATCH(VALUE(LEFT($C60,LEN($C60)-2)),Summary!$AE$9:$AE$97,0))</f>
        <v>#N/A</v>
      </c>
      <c r="U60" s="205" t="e">
        <f ca="1">+VLOOKUP($D60,Summary!$C$9:$AD$97,28,FALSE)</f>
        <v>#N/A</v>
      </c>
      <c r="V60" s="206" t="e">
        <f t="shared" ca="1" si="40"/>
        <v>#N/A</v>
      </c>
      <c r="W60" s="206" t="e">
        <f t="shared" ca="1" si="41"/>
        <v>#N/A</v>
      </c>
      <c r="X60" s="218" t="str">
        <f t="shared" si="42"/>
        <v>44th</v>
      </c>
      <c r="Y60" s="19"/>
      <c r="AB60" s="92" t="e">
        <f ca="1">IF(T60="m",1,0)</f>
        <v>#N/A</v>
      </c>
      <c r="AC60" s="92" t="e">
        <f ca="1">+AC59+AB60</f>
        <v>#N/A</v>
      </c>
      <c r="AD60" s="92" t="e">
        <f t="shared" ca="1" si="43"/>
        <v>#N/A</v>
      </c>
      <c r="AF60" s="92" t="e">
        <f ca="1">+IF(T60="f",1,0)</f>
        <v>#N/A</v>
      </c>
      <c r="AG60" s="92" t="e">
        <f ca="1">+AG59+AF60</f>
        <v>#N/A</v>
      </c>
      <c r="AH60" s="92" t="e">
        <f t="shared" ca="1" si="44"/>
        <v>#N/A</v>
      </c>
    </row>
    <row r="61" spans="3:34" ht="15.75" hidden="1" customHeight="1" thickBot="1" x14ac:dyDescent="0.3">
      <c r="C61" s="122" t="s">
        <v>151</v>
      </c>
      <c r="D61" s="242" t="e">
        <f ca="1">+INDEX(Summary!C$9:C$97,MATCH(VALUE(LEFT($C61,LEN($C61)-2)),Summary!$AF$9:$AF$97,0))</f>
        <v>#N/A</v>
      </c>
      <c r="E61" s="137" t="e">
        <f ca="1">+VLOOKUP($D61,Summary!$C$9:$AB$97,24,FALSE)</f>
        <v>#N/A</v>
      </c>
      <c r="F61" s="215" t="e">
        <f ca="1">+VLOOKUP($D61,Summary!$AS$11:$AV$97,2,FALSE)</f>
        <v>#N/A</v>
      </c>
      <c r="G61" s="135"/>
      <c r="H61" s="18"/>
      <c r="I61" s="204"/>
      <c r="J61" s="18"/>
      <c r="K61" s="216" t="e">
        <f ca="1">+VLOOKUP($D61,Summary!$C$9:$AB$97,25,FALSE)</f>
        <v>#N/A</v>
      </c>
      <c r="L61" s="235" t="e">
        <f ca="1">+VLOOKUP($D61,Summary!$AS$11:$AV$97,3,FALSE)</f>
        <v>#N/A</v>
      </c>
      <c r="M61" s="19"/>
      <c r="N61" s="18"/>
      <c r="O61" s="204"/>
      <c r="P61" s="56"/>
      <c r="Q61" s="135" t="e">
        <f ca="1">+VLOOKUP($D61,Summary!$C$9:$AB$97,26,FALSE)</f>
        <v>#N/A</v>
      </c>
      <c r="R61" s="205" t="e">
        <f ca="1">+VLOOKUP($D61,Summary!$AS$11:$AV$97,4,FALSE)</f>
        <v>#N/A</v>
      </c>
      <c r="S61" s="18"/>
      <c r="T61" s="245" t="e">
        <f ca="1">+INDEX(Summary!A$9:A$97,MATCH(VALUE(LEFT($C61,LEN($C61)-2)),Summary!$AE$9:$AE$97,0))</f>
        <v>#N/A</v>
      </c>
      <c r="U61" s="205" t="e">
        <f ca="1">+VLOOKUP($D61,Summary!$C$9:$AD$97,28,FALSE)</f>
        <v>#N/A</v>
      </c>
      <c r="V61" s="206" t="e">
        <f t="shared" ca="1" si="40"/>
        <v>#N/A</v>
      </c>
      <c r="W61" s="206" t="e">
        <f t="shared" ca="1" si="41"/>
        <v>#N/A</v>
      </c>
      <c r="X61" s="218" t="str">
        <f t="shared" si="42"/>
        <v>45th</v>
      </c>
      <c r="Y61" s="19"/>
      <c r="AB61" s="92" t="e">
        <f ca="1">IF(T61="m",1,0)</f>
        <v>#N/A</v>
      </c>
      <c r="AC61" s="92" t="e">
        <f ca="1">+AC60+AB61</f>
        <v>#N/A</v>
      </c>
      <c r="AD61" s="92" t="e">
        <f t="shared" ca="1" si="43"/>
        <v>#N/A</v>
      </c>
      <c r="AF61" s="92" t="e">
        <f ca="1">+IF(T61="f",1,0)</f>
        <v>#N/A</v>
      </c>
      <c r="AG61" s="92" t="e">
        <f ca="1">+AG60+AF61</f>
        <v>#N/A</v>
      </c>
      <c r="AH61" s="92" t="e">
        <f t="shared" ca="1" si="44"/>
        <v>#N/A</v>
      </c>
    </row>
    <row r="63" spans="3:34" x14ac:dyDescent="0.2">
      <c r="C63" s="252" t="s">
        <v>162</v>
      </c>
    </row>
    <row r="64" spans="3:34" x14ac:dyDescent="0.2">
      <c r="C64" s="252" t="s">
        <v>152</v>
      </c>
    </row>
    <row r="65" spans="3:5" x14ac:dyDescent="0.2">
      <c r="C65" s="252" t="s">
        <v>153</v>
      </c>
    </row>
    <row r="66" spans="3:5" x14ac:dyDescent="0.2">
      <c r="C66" s="252" t="s">
        <v>154</v>
      </c>
    </row>
    <row r="67" spans="3:5" x14ac:dyDescent="0.2">
      <c r="C67" s="252" t="s">
        <v>155</v>
      </c>
      <c r="E67" s="55"/>
    </row>
    <row r="68" spans="3:5" x14ac:dyDescent="0.2">
      <c r="C68" s="252" t="s">
        <v>156</v>
      </c>
      <c r="E68" s="55"/>
    </row>
    <row r="69" spans="3:5" x14ac:dyDescent="0.2">
      <c r="C69" s="252" t="s">
        <v>157</v>
      </c>
    </row>
    <row r="70" spans="3:5" x14ac:dyDescent="0.2">
      <c r="C70" s="252" t="s">
        <v>158</v>
      </c>
    </row>
  </sheetData>
  <mergeCells count="19">
    <mergeCell ref="D15:D16"/>
    <mergeCell ref="C5:G5"/>
    <mergeCell ref="I5:M5"/>
    <mergeCell ref="O5:S5"/>
    <mergeCell ref="P6:Q6"/>
    <mergeCell ref="R6:S6"/>
    <mergeCell ref="C13:X13"/>
    <mergeCell ref="J6:K6"/>
    <mergeCell ref="L6:M6"/>
    <mergeCell ref="D6:E6"/>
    <mergeCell ref="AB16:AD16"/>
    <mergeCell ref="AF16:AH16"/>
    <mergeCell ref="F6:G6"/>
    <mergeCell ref="V15:X15"/>
    <mergeCell ref="Q15:R15"/>
    <mergeCell ref="K15:L15"/>
    <mergeCell ref="U15:U16"/>
    <mergeCell ref="T15:T16"/>
    <mergeCell ref="E15:F15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>
      <pane ySplit="7" topLeftCell="A8" activePane="bottomLeft" state="frozen"/>
      <selection pane="bottomLeft" activeCell="D2" sqref="D2:E2"/>
    </sheetView>
  </sheetViews>
  <sheetFormatPr defaultRowHeight="12.75" x14ac:dyDescent="0.2"/>
  <cols>
    <col min="1" max="1" width="4" customWidth="1"/>
    <col min="2" max="2" width="10" customWidth="1"/>
    <col min="3" max="3" width="3.85546875" customWidth="1"/>
    <col min="4" max="4" width="21.5703125" customWidth="1"/>
    <col min="5" max="5" width="12.28515625" customWidth="1"/>
    <col min="6" max="7" width="5.42578125" customWidth="1"/>
    <col min="8" max="8" width="6.7109375" customWidth="1"/>
    <col min="9" max="9" width="1.7109375" customWidth="1"/>
    <col min="10" max="10" width="6.85546875" customWidth="1"/>
    <col min="11" max="11" width="9" customWidth="1"/>
    <col min="12" max="12" width="7.85546875" customWidth="1"/>
    <col min="13" max="13" width="9" customWidth="1"/>
    <col min="14" max="14" width="7.5703125" customWidth="1"/>
    <col min="15" max="15" width="5.42578125" customWidth="1"/>
  </cols>
  <sheetData>
    <row r="1" spans="2:15" ht="13.5" thickBot="1" x14ac:dyDescent="0.25"/>
    <row r="2" spans="2:15" ht="13.5" thickBot="1" x14ac:dyDescent="0.25">
      <c r="B2" s="4"/>
      <c r="C2" s="4"/>
      <c r="D2" s="299" t="s">
        <v>21</v>
      </c>
      <c r="E2" s="301"/>
      <c r="F2" s="4"/>
      <c r="G2" s="4"/>
      <c r="J2" s="6"/>
      <c r="K2" s="5"/>
      <c r="L2" s="5"/>
      <c r="M2" s="5"/>
    </row>
    <row r="3" spans="2:15" x14ac:dyDescent="0.2">
      <c r="B3" s="4"/>
      <c r="C3" s="4"/>
      <c r="D3" s="34" t="s">
        <v>4</v>
      </c>
      <c r="E3" s="279" t="s">
        <v>174</v>
      </c>
      <c r="F3" s="4"/>
      <c r="G3" s="4"/>
      <c r="J3" s="6"/>
      <c r="K3" s="5"/>
      <c r="L3" s="5"/>
      <c r="M3" s="5"/>
    </row>
    <row r="4" spans="2:15" x14ac:dyDescent="0.2">
      <c r="B4" s="4"/>
      <c r="C4" s="4"/>
      <c r="D4" s="44" t="s">
        <v>90</v>
      </c>
      <c r="E4" s="45" t="s">
        <v>159</v>
      </c>
      <c r="F4" s="257"/>
      <c r="G4" s="4"/>
      <c r="J4" s="6"/>
      <c r="K4" s="5"/>
      <c r="L4" s="5"/>
      <c r="M4" s="5"/>
    </row>
    <row r="5" spans="2:15" ht="13.5" thickBot="1" x14ac:dyDescent="0.25">
      <c r="B5" s="4"/>
      <c r="C5" s="4"/>
      <c r="D5" s="32" t="s">
        <v>136</v>
      </c>
      <c r="E5" s="46">
        <v>44038</v>
      </c>
      <c r="F5" s="10"/>
      <c r="G5" s="10"/>
      <c r="J5" s="6"/>
      <c r="K5" s="7"/>
      <c r="L5" s="7"/>
      <c r="M5" s="7"/>
    </row>
    <row r="6" spans="2:15" ht="13.5" thickBot="1" x14ac:dyDescent="0.25">
      <c r="B6" s="4"/>
      <c r="C6" s="4"/>
      <c r="D6" s="33"/>
      <c r="E6" s="4"/>
      <c r="F6" s="3"/>
      <c r="G6" s="3"/>
      <c r="H6" s="2"/>
      <c r="I6" s="2"/>
      <c r="J6" s="8"/>
      <c r="K6" s="203">
        <v>4</v>
      </c>
      <c r="L6" s="69"/>
      <c r="M6" s="203">
        <v>3</v>
      </c>
    </row>
    <row r="7" spans="2:15" ht="13.5" thickBot="1" x14ac:dyDescent="0.25">
      <c r="B7" s="347"/>
      <c r="C7" s="4"/>
      <c r="D7" s="299" t="s">
        <v>18</v>
      </c>
      <c r="E7" s="300"/>
      <c r="F7" s="300"/>
      <c r="G7" s="300"/>
      <c r="H7" s="301"/>
      <c r="J7" s="306" t="s">
        <v>20</v>
      </c>
      <c r="K7" s="345"/>
      <c r="L7" s="345"/>
      <c r="M7" s="345"/>
      <c r="N7" s="346"/>
    </row>
    <row r="8" spans="2:15" x14ac:dyDescent="0.2">
      <c r="B8" s="348" t="s">
        <v>66</v>
      </c>
      <c r="C8" s="21"/>
      <c r="D8" s="12" t="s">
        <v>7</v>
      </c>
      <c r="E8" s="280" t="s">
        <v>11</v>
      </c>
      <c r="F8" s="280" t="s">
        <v>8</v>
      </c>
      <c r="G8" s="309" t="s">
        <v>3</v>
      </c>
      <c r="H8" s="310"/>
      <c r="I8" s="11"/>
      <c r="J8" s="12" t="s">
        <v>6</v>
      </c>
      <c r="K8" s="280" t="s">
        <v>17</v>
      </c>
      <c r="L8" s="26" t="s">
        <v>5</v>
      </c>
      <c r="M8" s="26" t="s">
        <v>1</v>
      </c>
      <c r="N8" s="27" t="s">
        <v>2</v>
      </c>
      <c r="O8" s="7"/>
    </row>
    <row r="9" spans="2:15" ht="13.5" thickBot="1" x14ac:dyDescent="0.25">
      <c r="B9" s="201" t="s">
        <v>13</v>
      </c>
      <c r="C9" s="21"/>
      <c r="D9" s="15"/>
      <c r="E9" s="16"/>
      <c r="F9" s="16" t="s">
        <v>14</v>
      </c>
      <c r="G9" s="16" t="s">
        <v>164</v>
      </c>
      <c r="H9" s="253" t="s">
        <v>165</v>
      </c>
      <c r="I9" s="11"/>
      <c r="J9" s="15"/>
      <c r="K9" s="16" t="s">
        <v>0</v>
      </c>
      <c r="L9" s="65" t="s">
        <v>15</v>
      </c>
      <c r="M9" s="65" t="s">
        <v>15</v>
      </c>
      <c r="N9" s="66" t="s">
        <v>16</v>
      </c>
      <c r="O9" s="7"/>
    </row>
    <row r="10" spans="2:15" ht="15" x14ac:dyDescent="0.25">
      <c r="B10" s="349" t="s">
        <v>195</v>
      </c>
      <c r="C10" s="23"/>
      <c r="D10" s="39" t="s">
        <v>196</v>
      </c>
      <c r="E10" s="332">
        <v>38606</v>
      </c>
      <c r="F10" s="41" t="s">
        <v>9</v>
      </c>
      <c r="G10" s="256">
        <v>14</v>
      </c>
      <c r="H10" s="276">
        <v>10</v>
      </c>
      <c r="I10" s="24"/>
      <c r="J10" s="47">
        <v>3</v>
      </c>
      <c r="K10" s="67">
        <v>0.91493333333333338</v>
      </c>
      <c r="L10" s="48">
        <v>288.86399999999998</v>
      </c>
      <c r="M10" s="70">
        <v>315.721</v>
      </c>
      <c r="N10" s="49">
        <v>75.712470023980813</v>
      </c>
      <c r="O10" s="180" t="s">
        <v>224</v>
      </c>
    </row>
    <row r="11" spans="2:15" ht="15" x14ac:dyDescent="0.25">
      <c r="B11" s="350" t="s">
        <v>199</v>
      </c>
      <c r="C11" s="23"/>
      <c r="D11" s="20" t="s">
        <v>200</v>
      </c>
      <c r="E11" s="333">
        <v>39003</v>
      </c>
      <c r="F11" s="22" t="s">
        <v>9</v>
      </c>
      <c r="G11" s="22">
        <v>13</v>
      </c>
      <c r="H11" s="138">
        <v>9</v>
      </c>
      <c r="I11" s="24"/>
      <c r="J11" s="28">
        <v>3</v>
      </c>
      <c r="K11" s="68">
        <v>0.89432500000000004</v>
      </c>
      <c r="L11" s="29">
        <v>288.86399999999998</v>
      </c>
      <c r="M11" s="71">
        <v>322.99700000000001</v>
      </c>
      <c r="N11" s="30">
        <v>75.999294117647068</v>
      </c>
      <c r="O11" s="180" t="s">
        <v>225</v>
      </c>
    </row>
    <row r="12" spans="2:15" ht="15" x14ac:dyDescent="0.25">
      <c r="B12" s="351" t="s">
        <v>175</v>
      </c>
      <c r="C12" s="335"/>
      <c r="D12" s="336" t="s">
        <v>176</v>
      </c>
      <c r="E12" s="334">
        <v>38770</v>
      </c>
      <c r="F12" s="278" t="s">
        <v>9</v>
      </c>
      <c r="G12" s="278">
        <v>14</v>
      </c>
      <c r="H12" s="337">
        <v>5</v>
      </c>
      <c r="I12" s="338"/>
      <c r="J12" s="339">
        <v>3</v>
      </c>
      <c r="K12" s="340">
        <v>0.90745833333333337</v>
      </c>
      <c r="L12" s="341">
        <v>288.86399999999998</v>
      </c>
      <c r="M12" s="342">
        <v>318.322</v>
      </c>
      <c r="N12" s="343">
        <v>73.177471264367796</v>
      </c>
      <c r="O12" s="344" t="s">
        <v>226</v>
      </c>
    </row>
    <row r="13" spans="2:15" ht="15" x14ac:dyDescent="0.25">
      <c r="B13" s="352" t="s">
        <v>197</v>
      </c>
      <c r="C13" s="322"/>
      <c r="D13" s="323" t="s">
        <v>198</v>
      </c>
      <c r="E13" s="334">
        <v>39538</v>
      </c>
      <c r="F13" s="277" t="s">
        <v>9</v>
      </c>
      <c r="G13" s="277">
        <v>12</v>
      </c>
      <c r="H13" s="324">
        <v>3</v>
      </c>
      <c r="I13" s="325"/>
      <c r="J13" s="326">
        <v>3</v>
      </c>
      <c r="K13" s="327">
        <v>0.86147499999999999</v>
      </c>
      <c r="L13" s="328">
        <v>288.86399999999998</v>
      </c>
      <c r="M13" s="329">
        <v>335.31299999999999</v>
      </c>
      <c r="N13" s="330">
        <v>76.73066361556063</v>
      </c>
      <c r="O13" s="331" t="s">
        <v>227</v>
      </c>
    </row>
    <row r="14" spans="2:15" ht="15" x14ac:dyDescent="0.25">
      <c r="B14" s="350" t="s">
        <v>187</v>
      </c>
      <c r="C14" s="23"/>
      <c r="D14" s="20" t="s">
        <v>172</v>
      </c>
      <c r="E14" s="334">
        <v>39001</v>
      </c>
      <c r="F14" s="22" t="s">
        <v>9</v>
      </c>
      <c r="G14" s="22">
        <v>13</v>
      </c>
      <c r="H14" s="138">
        <v>9</v>
      </c>
      <c r="I14" s="24"/>
      <c r="J14" s="28">
        <v>3</v>
      </c>
      <c r="K14" s="68">
        <v>0.89432500000000004</v>
      </c>
      <c r="L14" s="29">
        <v>288.86399999999998</v>
      </c>
      <c r="M14" s="71">
        <v>322.99700000000001</v>
      </c>
      <c r="N14" s="30">
        <v>71.14471365638768</v>
      </c>
      <c r="O14" s="180" t="s">
        <v>228</v>
      </c>
    </row>
    <row r="15" spans="2:15" ht="15" x14ac:dyDescent="0.25">
      <c r="B15" s="350" t="s">
        <v>185</v>
      </c>
      <c r="C15" s="23"/>
      <c r="D15" s="20" t="s">
        <v>186</v>
      </c>
      <c r="E15" s="334">
        <v>39662</v>
      </c>
      <c r="F15" s="22" t="s">
        <v>9</v>
      </c>
      <c r="G15" s="22">
        <v>11</v>
      </c>
      <c r="H15" s="138">
        <v>11</v>
      </c>
      <c r="I15" s="24"/>
      <c r="J15" s="28">
        <v>3</v>
      </c>
      <c r="K15" s="68">
        <v>0.85344166666666665</v>
      </c>
      <c r="L15" s="29">
        <v>288.86399999999998</v>
      </c>
      <c r="M15" s="71">
        <v>338.47</v>
      </c>
      <c r="N15" s="30">
        <v>72.946120689655174</v>
      </c>
      <c r="O15" s="180" t="s">
        <v>229</v>
      </c>
    </row>
    <row r="16" spans="2:15" ht="15" x14ac:dyDescent="0.25">
      <c r="B16" s="351" t="s">
        <v>201</v>
      </c>
      <c r="C16" s="335"/>
      <c r="D16" s="336" t="s">
        <v>173</v>
      </c>
      <c r="E16" s="334">
        <v>38607</v>
      </c>
      <c r="F16" s="278" t="s">
        <v>9</v>
      </c>
      <c r="G16" s="278">
        <v>14</v>
      </c>
      <c r="H16" s="337">
        <v>10</v>
      </c>
      <c r="I16" s="338"/>
      <c r="J16" s="339">
        <v>3</v>
      </c>
      <c r="K16" s="340">
        <v>0.91493333333333338</v>
      </c>
      <c r="L16" s="341">
        <v>288.86399999999998</v>
      </c>
      <c r="M16" s="342">
        <v>315.721</v>
      </c>
      <c r="N16" s="343">
        <v>64.963168724279868</v>
      </c>
      <c r="O16" s="344" t="s">
        <v>230</v>
      </c>
    </row>
    <row r="17" spans="2:15" ht="15" x14ac:dyDescent="0.25">
      <c r="B17" s="351" t="s">
        <v>188</v>
      </c>
      <c r="C17" s="335"/>
      <c r="D17" s="336" t="s">
        <v>189</v>
      </c>
      <c r="E17" s="334">
        <v>39001</v>
      </c>
      <c r="F17" s="278" t="s">
        <v>9</v>
      </c>
      <c r="G17" s="278">
        <v>13</v>
      </c>
      <c r="H17" s="337">
        <v>9</v>
      </c>
      <c r="I17" s="338"/>
      <c r="J17" s="339">
        <v>3</v>
      </c>
      <c r="K17" s="340">
        <v>0.89432500000000004</v>
      </c>
      <c r="L17" s="341">
        <v>288.86399999999998</v>
      </c>
      <c r="M17" s="342">
        <v>322.99700000000001</v>
      </c>
      <c r="N17" s="343">
        <v>64.989336016096573</v>
      </c>
      <c r="O17" s="344" t="s">
        <v>231</v>
      </c>
    </row>
    <row r="18" spans="2:15" ht="15" x14ac:dyDescent="0.25">
      <c r="B18" s="351" t="s">
        <v>206</v>
      </c>
      <c r="C18" s="335"/>
      <c r="D18" s="336" t="s">
        <v>207</v>
      </c>
      <c r="E18" s="334">
        <v>39618</v>
      </c>
      <c r="F18" s="278" t="s">
        <v>9</v>
      </c>
      <c r="G18" s="278">
        <v>12</v>
      </c>
      <c r="H18" s="337">
        <v>1</v>
      </c>
      <c r="I18" s="338"/>
      <c r="J18" s="339">
        <v>3</v>
      </c>
      <c r="K18" s="340">
        <v>0.85745833333333343</v>
      </c>
      <c r="L18" s="341">
        <v>288.86399999999998</v>
      </c>
      <c r="M18" s="342">
        <v>336.88400000000001</v>
      </c>
      <c r="N18" s="343">
        <v>67.24231536926149</v>
      </c>
      <c r="O18" s="344" t="s">
        <v>232</v>
      </c>
    </row>
    <row r="19" spans="2:15" ht="15" x14ac:dyDescent="0.25">
      <c r="B19" s="351" t="s">
        <v>204</v>
      </c>
      <c r="C19" s="335"/>
      <c r="D19" s="336" t="s">
        <v>205</v>
      </c>
      <c r="E19" s="334">
        <v>40205</v>
      </c>
      <c r="F19" s="278" t="s">
        <v>9</v>
      </c>
      <c r="G19" s="278">
        <v>10</v>
      </c>
      <c r="H19" s="337">
        <v>5</v>
      </c>
      <c r="I19" s="338"/>
      <c r="J19" s="339">
        <v>3</v>
      </c>
      <c r="K19" s="340">
        <v>0.81472500000000003</v>
      </c>
      <c r="L19" s="341">
        <v>288.86399999999998</v>
      </c>
      <c r="M19" s="342">
        <v>354.55399999999997</v>
      </c>
      <c r="N19" s="343">
        <v>68.579110251450672</v>
      </c>
      <c r="O19" s="344" t="s">
        <v>233</v>
      </c>
    </row>
    <row r="20" spans="2:15" ht="15" x14ac:dyDescent="0.25">
      <c r="B20" s="351" t="s">
        <v>177</v>
      </c>
      <c r="C20" s="335"/>
      <c r="D20" s="336" t="s">
        <v>178</v>
      </c>
      <c r="E20" s="334">
        <v>39746</v>
      </c>
      <c r="F20" s="278" t="s">
        <v>9</v>
      </c>
      <c r="G20" s="278">
        <v>11</v>
      </c>
      <c r="H20" s="337">
        <v>9</v>
      </c>
      <c r="I20" s="338"/>
      <c r="J20" s="339">
        <v>3</v>
      </c>
      <c r="K20" s="340">
        <v>0.8494250000000001</v>
      </c>
      <c r="L20" s="341">
        <v>288.86399999999998</v>
      </c>
      <c r="M20" s="342">
        <v>340.07</v>
      </c>
      <c r="N20" s="343">
        <v>65.524084778420033</v>
      </c>
      <c r="O20" s="344" t="s">
        <v>234</v>
      </c>
    </row>
    <row r="21" spans="2:15" ht="15" x14ac:dyDescent="0.25">
      <c r="B21" s="351" t="s">
        <v>179</v>
      </c>
      <c r="C21" s="335"/>
      <c r="D21" s="336" t="s">
        <v>180</v>
      </c>
      <c r="E21" s="334">
        <v>39811</v>
      </c>
      <c r="F21" s="278" t="s">
        <v>9</v>
      </c>
      <c r="G21" s="278">
        <v>11</v>
      </c>
      <c r="H21" s="337">
        <v>6</v>
      </c>
      <c r="I21" s="338"/>
      <c r="J21" s="339">
        <v>3</v>
      </c>
      <c r="K21" s="340">
        <v>0.84340000000000004</v>
      </c>
      <c r="L21" s="341">
        <v>288.86399999999998</v>
      </c>
      <c r="M21" s="342">
        <v>342.49900000000002</v>
      </c>
      <c r="N21" s="343">
        <v>65.237904761904758</v>
      </c>
      <c r="O21" s="344" t="s">
        <v>235</v>
      </c>
    </row>
    <row r="22" spans="2:15" ht="15" x14ac:dyDescent="0.25">
      <c r="B22" s="352" t="s">
        <v>202</v>
      </c>
      <c r="C22" s="322"/>
      <c r="D22" s="323" t="s">
        <v>203</v>
      </c>
      <c r="E22" s="334">
        <v>39207</v>
      </c>
      <c r="F22" s="277" t="s">
        <v>10</v>
      </c>
      <c r="G22" s="277">
        <v>13</v>
      </c>
      <c r="H22" s="324">
        <v>2</v>
      </c>
      <c r="I22" s="325"/>
      <c r="J22" s="326">
        <v>3</v>
      </c>
      <c r="K22" s="327">
        <v>0.92076666666666662</v>
      </c>
      <c r="L22" s="328">
        <v>331.14499999999998</v>
      </c>
      <c r="M22" s="329">
        <v>359.64100000000002</v>
      </c>
      <c r="N22" s="330">
        <v>68.243074003795087</v>
      </c>
      <c r="O22" s="331" t="s">
        <v>236</v>
      </c>
    </row>
    <row r="23" spans="2:15" ht="15" x14ac:dyDescent="0.25">
      <c r="B23" s="351" t="s">
        <v>212</v>
      </c>
      <c r="C23" s="335"/>
      <c r="D23" s="336" t="s">
        <v>213</v>
      </c>
      <c r="E23" s="334">
        <v>38051</v>
      </c>
      <c r="F23" s="278" t="s">
        <v>10</v>
      </c>
      <c r="G23" s="278">
        <v>16</v>
      </c>
      <c r="H23" s="337">
        <v>4</v>
      </c>
      <c r="I23" s="338"/>
      <c r="J23" s="339">
        <v>3</v>
      </c>
      <c r="K23" s="340">
        <v>0.96499999999999997</v>
      </c>
      <c r="L23" s="341">
        <v>331.14499999999998</v>
      </c>
      <c r="M23" s="342">
        <v>343.15499999999997</v>
      </c>
      <c r="N23" s="343">
        <v>63.312730627306266</v>
      </c>
      <c r="O23" s="344" t="s">
        <v>237</v>
      </c>
    </row>
    <row r="24" spans="2:15" ht="15" x14ac:dyDescent="0.25">
      <c r="B24" s="350" t="s">
        <v>190</v>
      </c>
      <c r="C24" s="23"/>
      <c r="D24" s="20" t="s">
        <v>191</v>
      </c>
      <c r="E24" s="334">
        <v>41171</v>
      </c>
      <c r="F24" s="22" t="s">
        <v>9</v>
      </c>
      <c r="G24" s="22">
        <v>7</v>
      </c>
      <c r="H24" s="138">
        <v>10</v>
      </c>
      <c r="I24" s="24"/>
      <c r="J24" s="28">
        <v>3</v>
      </c>
      <c r="K24" s="68">
        <v>0.73596666666666666</v>
      </c>
      <c r="L24" s="29">
        <v>288.86399999999998</v>
      </c>
      <c r="M24" s="71">
        <v>392.49599999999998</v>
      </c>
      <c r="N24" s="30">
        <v>68.738353765323993</v>
      </c>
      <c r="O24" s="180" t="s">
        <v>238</v>
      </c>
    </row>
    <row r="25" spans="2:15" ht="15" x14ac:dyDescent="0.25">
      <c r="B25" s="350" t="s">
        <v>190</v>
      </c>
      <c r="C25" s="23"/>
      <c r="D25" s="20" t="s">
        <v>192</v>
      </c>
      <c r="E25" s="334">
        <v>41171</v>
      </c>
      <c r="F25" s="22" t="s">
        <v>9</v>
      </c>
      <c r="G25" s="22">
        <v>7</v>
      </c>
      <c r="H25" s="138">
        <v>10</v>
      </c>
      <c r="I25" s="24"/>
      <c r="J25" s="28">
        <v>3</v>
      </c>
      <c r="K25" s="68">
        <v>0.73596666666666666</v>
      </c>
      <c r="L25" s="29">
        <v>288.86399999999998</v>
      </c>
      <c r="M25" s="71">
        <v>392.49599999999998</v>
      </c>
      <c r="N25" s="30">
        <v>68.738353765323993</v>
      </c>
      <c r="O25" s="180" t="s">
        <v>238</v>
      </c>
    </row>
    <row r="26" spans="2:15" ht="15" x14ac:dyDescent="0.25">
      <c r="B26" s="350" t="s">
        <v>214</v>
      </c>
      <c r="C26" s="23"/>
      <c r="D26" s="20" t="s">
        <v>215</v>
      </c>
      <c r="E26" s="334">
        <v>39600</v>
      </c>
      <c r="F26" s="22" t="s">
        <v>9</v>
      </c>
      <c r="G26" s="22">
        <v>12</v>
      </c>
      <c r="H26" s="138">
        <v>1</v>
      </c>
      <c r="I26" s="24"/>
      <c r="J26" s="28">
        <v>3</v>
      </c>
      <c r="K26" s="68">
        <v>0.85745833333333343</v>
      </c>
      <c r="L26" s="29">
        <v>288.86399999999998</v>
      </c>
      <c r="M26" s="71">
        <v>336.88400000000001</v>
      </c>
      <c r="N26" s="30">
        <v>58.28442906574395</v>
      </c>
      <c r="O26" s="180" t="s">
        <v>239</v>
      </c>
    </row>
    <row r="27" spans="2:15" ht="15" x14ac:dyDescent="0.25">
      <c r="B27" s="350" t="s">
        <v>208</v>
      </c>
      <c r="C27" s="23"/>
      <c r="D27" s="20" t="s">
        <v>209</v>
      </c>
      <c r="E27" s="334">
        <v>39922</v>
      </c>
      <c r="F27" s="22" t="s">
        <v>10</v>
      </c>
      <c r="G27" s="22">
        <v>11</v>
      </c>
      <c r="H27" s="138">
        <v>3</v>
      </c>
      <c r="I27" s="24"/>
      <c r="J27" s="28">
        <v>3</v>
      </c>
      <c r="K27" s="68">
        <v>0.88392499999999996</v>
      </c>
      <c r="L27" s="29">
        <v>331.14499999999998</v>
      </c>
      <c r="M27" s="71">
        <v>374.63</v>
      </c>
      <c r="N27" s="30">
        <v>64.039316239316236</v>
      </c>
      <c r="O27" s="180" t="s">
        <v>240</v>
      </c>
    </row>
    <row r="28" spans="2:15" ht="15" x14ac:dyDescent="0.25">
      <c r="B28" s="350" t="s">
        <v>210</v>
      </c>
      <c r="C28" s="23"/>
      <c r="D28" s="20" t="s">
        <v>211</v>
      </c>
      <c r="E28" s="334">
        <v>39496</v>
      </c>
      <c r="F28" s="22" t="s">
        <v>9</v>
      </c>
      <c r="G28" s="22">
        <v>12</v>
      </c>
      <c r="H28" s="138">
        <v>5</v>
      </c>
      <c r="I28" s="24"/>
      <c r="J28" s="28">
        <v>3</v>
      </c>
      <c r="K28" s="68">
        <v>0.86549166666666677</v>
      </c>
      <c r="L28" s="29">
        <v>288.86399999999998</v>
      </c>
      <c r="M28" s="71">
        <v>333.75700000000001</v>
      </c>
      <c r="N28" s="30">
        <v>56.188047138047139</v>
      </c>
      <c r="O28" s="180" t="s">
        <v>241</v>
      </c>
    </row>
    <row r="29" spans="2:15" ht="15" x14ac:dyDescent="0.25">
      <c r="B29" s="350" t="s">
        <v>216</v>
      </c>
      <c r="C29" s="23"/>
      <c r="D29" s="20" t="s">
        <v>217</v>
      </c>
      <c r="E29" s="334">
        <v>39270</v>
      </c>
      <c r="F29" s="22" t="s">
        <v>10</v>
      </c>
      <c r="G29" s="22">
        <v>13</v>
      </c>
      <c r="H29" s="138">
        <v>0</v>
      </c>
      <c r="I29" s="24"/>
      <c r="J29" s="28">
        <v>3</v>
      </c>
      <c r="K29" s="68">
        <v>0.91785000000000005</v>
      </c>
      <c r="L29" s="29">
        <v>331.14499999999998</v>
      </c>
      <c r="M29" s="71">
        <v>360.78300000000002</v>
      </c>
      <c r="N29" s="30">
        <v>60.030449251247916</v>
      </c>
      <c r="O29" s="180" t="s">
        <v>242</v>
      </c>
    </row>
    <row r="30" spans="2:15" ht="15" x14ac:dyDescent="0.25">
      <c r="B30" s="350" t="s">
        <v>218</v>
      </c>
      <c r="C30" s="23"/>
      <c r="D30" s="20" t="s">
        <v>219</v>
      </c>
      <c r="E30" s="334">
        <v>40117</v>
      </c>
      <c r="F30" s="22" t="s">
        <v>10</v>
      </c>
      <c r="G30" s="22">
        <v>10</v>
      </c>
      <c r="H30" s="138">
        <v>8</v>
      </c>
      <c r="I30" s="24"/>
      <c r="J30" s="28">
        <v>3</v>
      </c>
      <c r="K30" s="68">
        <v>0.87115000000000009</v>
      </c>
      <c r="L30" s="29">
        <v>331.14499999999998</v>
      </c>
      <c r="M30" s="71">
        <v>380.12400000000002</v>
      </c>
      <c r="N30" s="30">
        <v>61.70844155844155</v>
      </c>
      <c r="O30" s="180" t="s">
        <v>243</v>
      </c>
    </row>
    <row r="31" spans="2:15" ht="15" x14ac:dyDescent="0.25">
      <c r="B31" s="350" t="s">
        <v>193</v>
      </c>
      <c r="C31" s="23"/>
      <c r="D31" s="20" t="s">
        <v>194</v>
      </c>
      <c r="E31" s="334">
        <v>40465</v>
      </c>
      <c r="F31" s="22" t="s">
        <v>10</v>
      </c>
      <c r="G31" s="22">
        <v>9</v>
      </c>
      <c r="H31" s="138">
        <v>9</v>
      </c>
      <c r="I31" s="24"/>
      <c r="J31" s="28">
        <v>3</v>
      </c>
      <c r="K31" s="68">
        <v>0.8494250000000001</v>
      </c>
      <c r="L31" s="29">
        <v>331.14499999999998</v>
      </c>
      <c r="M31" s="71">
        <v>389.846</v>
      </c>
      <c r="N31" s="30">
        <v>63.081877022653721</v>
      </c>
      <c r="O31" s="180" t="s">
        <v>244</v>
      </c>
    </row>
    <row r="32" spans="2:15" ht="15" x14ac:dyDescent="0.25">
      <c r="B32" s="350" t="s">
        <v>181</v>
      </c>
      <c r="C32" s="23"/>
      <c r="D32" s="20" t="s">
        <v>182</v>
      </c>
      <c r="E32" s="334">
        <v>39833</v>
      </c>
      <c r="F32" s="22" t="s">
        <v>10</v>
      </c>
      <c r="G32" s="22">
        <v>11</v>
      </c>
      <c r="H32" s="138">
        <v>6</v>
      </c>
      <c r="I32" s="24"/>
      <c r="J32" s="28">
        <v>3</v>
      </c>
      <c r="K32" s="68">
        <v>0.88939999999999997</v>
      </c>
      <c r="L32" s="29">
        <v>331.14499999999998</v>
      </c>
      <c r="M32" s="71">
        <v>372.32400000000001</v>
      </c>
      <c r="N32" s="30">
        <v>57.368875192604008</v>
      </c>
      <c r="O32" s="180" t="s">
        <v>245</v>
      </c>
    </row>
    <row r="33" spans="2:15" ht="15" x14ac:dyDescent="0.25">
      <c r="B33" s="350" t="s">
        <v>220</v>
      </c>
      <c r="C33" s="23"/>
      <c r="D33" s="20" t="s">
        <v>221</v>
      </c>
      <c r="E33" s="334">
        <v>39302</v>
      </c>
      <c r="F33" s="22" t="s">
        <v>10</v>
      </c>
      <c r="G33" s="22">
        <v>12</v>
      </c>
      <c r="H33" s="138">
        <v>11</v>
      </c>
      <c r="I33" s="24"/>
      <c r="J33" s="28">
        <v>3</v>
      </c>
      <c r="K33" s="68">
        <v>0.91639166666666672</v>
      </c>
      <c r="L33" s="29">
        <v>331.14499999999998</v>
      </c>
      <c r="M33" s="71">
        <v>361.35700000000003</v>
      </c>
      <c r="N33" s="30">
        <v>54.339398496240612</v>
      </c>
      <c r="O33" s="180" t="s">
        <v>246</v>
      </c>
    </row>
    <row r="34" spans="2:15" ht="15" x14ac:dyDescent="0.25">
      <c r="B34" s="350" t="s">
        <v>222</v>
      </c>
      <c r="C34" s="23"/>
      <c r="D34" s="20" t="s">
        <v>223</v>
      </c>
      <c r="E34" s="334">
        <v>40346</v>
      </c>
      <c r="F34" s="22" t="s">
        <v>9</v>
      </c>
      <c r="G34" s="22">
        <v>10</v>
      </c>
      <c r="H34" s="138">
        <v>1</v>
      </c>
      <c r="I34" s="24"/>
      <c r="J34" s="28">
        <v>3</v>
      </c>
      <c r="K34" s="68">
        <v>0.80522499999999997</v>
      </c>
      <c r="L34" s="29">
        <v>288.86399999999998</v>
      </c>
      <c r="M34" s="71">
        <v>358.73700000000002</v>
      </c>
      <c r="N34" s="30">
        <v>53.304160475482917</v>
      </c>
      <c r="O34" s="180" t="s">
        <v>247</v>
      </c>
    </row>
    <row r="35" spans="2:15" ht="15" x14ac:dyDescent="0.25">
      <c r="B35" s="354" t="s">
        <v>183</v>
      </c>
      <c r="C35" s="23"/>
      <c r="D35" s="79" t="s">
        <v>184</v>
      </c>
      <c r="E35" s="353">
        <v>40536</v>
      </c>
      <c r="F35" s="80" t="s">
        <v>9</v>
      </c>
      <c r="G35" s="80">
        <v>9</v>
      </c>
      <c r="H35" s="231">
        <v>7</v>
      </c>
      <c r="I35" s="24"/>
      <c r="J35" s="81">
        <v>3</v>
      </c>
      <c r="K35" s="82">
        <v>0.79097499999999998</v>
      </c>
      <c r="L35" s="76">
        <v>288.86399999999998</v>
      </c>
      <c r="M35" s="83">
        <v>365.2</v>
      </c>
      <c r="N35" s="84">
        <v>48.179419525065967</v>
      </c>
      <c r="O35" s="180" t="s">
        <v>248</v>
      </c>
    </row>
  </sheetData>
  <sortState ref="B9:N52">
    <sortCondition ref="E9:E52"/>
    <sortCondition descending="1" ref="M9:M52"/>
  </sortState>
  <mergeCells count="4">
    <mergeCell ref="D7:H7"/>
    <mergeCell ref="J7:N7"/>
    <mergeCell ref="G8:H8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T13"/>
  <sheetViews>
    <sheetView topLeftCell="A7" workbookViewId="0">
      <selection activeCell="B11" sqref="B11:B13"/>
    </sheetView>
  </sheetViews>
  <sheetFormatPr defaultRowHeight="12.75" x14ac:dyDescent="0.2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5.85546875" style="1" bestFit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51"/>
  </cols>
  <sheetData>
    <row r="1" spans="1:19" ht="13.5" thickBot="1" x14ac:dyDescent="0.25">
      <c r="A1" s="107" t="str">
        <f ca="1">RIGHT(CELL("FILENAME",A2),LEN(CELL("FILENAME",A2))-SEARCH("]",CELL("FILENAME",A2),1))</f>
        <v>4.8k</v>
      </c>
    </row>
    <row r="2" spans="1:19" ht="13.5" thickBot="1" x14ac:dyDescent="0.25">
      <c r="E2" s="311" t="s">
        <v>21</v>
      </c>
      <c r="F2" s="312"/>
    </row>
    <row r="3" spans="1:19" x14ac:dyDescent="0.2">
      <c r="E3" s="34" t="s">
        <v>4</v>
      </c>
      <c r="F3" s="43" t="s">
        <v>171</v>
      </c>
    </row>
    <row r="4" spans="1:19" x14ac:dyDescent="0.2">
      <c r="E4" s="44" t="s">
        <v>90</v>
      </c>
      <c r="F4" s="45" t="s">
        <v>167</v>
      </c>
      <c r="G4" s="257" t="s">
        <v>168</v>
      </c>
    </row>
    <row r="5" spans="1:19" ht="13.5" thickBot="1" x14ac:dyDescent="0.25">
      <c r="E5" s="32" t="s">
        <v>136</v>
      </c>
      <c r="F5" s="46">
        <v>42777</v>
      </c>
      <c r="G5" s="10"/>
      <c r="H5" s="10"/>
      <c r="L5" s="7"/>
      <c r="M5" s="7"/>
      <c r="N5" s="7"/>
    </row>
    <row r="6" spans="1:19" x14ac:dyDescent="0.2">
      <c r="E6" s="33"/>
      <c r="G6" s="3"/>
      <c r="H6" s="3"/>
      <c r="I6" s="2"/>
      <c r="J6" s="2"/>
      <c r="K6" s="8"/>
      <c r="L6" s="203">
        <v>4</v>
      </c>
      <c r="M6" s="69"/>
      <c r="N6" s="203">
        <v>3</v>
      </c>
    </row>
    <row r="7" spans="1:19" ht="13.5" thickBot="1" x14ac:dyDescent="0.25">
      <c r="G7" s="3"/>
      <c r="H7" s="3"/>
    </row>
    <row r="8" spans="1:19" ht="13.5" thickBot="1" x14ac:dyDescent="0.25">
      <c r="B8" s="299" t="s">
        <v>19</v>
      </c>
      <c r="C8" s="301"/>
      <c r="E8" s="299" t="s">
        <v>18</v>
      </c>
      <c r="F8" s="300"/>
      <c r="G8" s="300"/>
      <c r="H8" s="300"/>
      <c r="I8" s="301"/>
      <c r="K8" s="306" t="s">
        <v>20</v>
      </c>
      <c r="L8" s="307"/>
      <c r="M8" s="307"/>
      <c r="N8" s="307"/>
      <c r="O8" s="308"/>
    </row>
    <row r="9" spans="1:19" x14ac:dyDescent="0.2">
      <c r="B9" s="12" t="s">
        <v>22</v>
      </c>
      <c r="C9" s="14" t="s">
        <v>66</v>
      </c>
      <c r="D9" s="21"/>
      <c r="E9" s="12" t="s">
        <v>7</v>
      </c>
      <c r="F9" s="13" t="s">
        <v>11</v>
      </c>
      <c r="G9" s="13" t="s">
        <v>8</v>
      </c>
      <c r="H9" s="309" t="s">
        <v>3</v>
      </c>
      <c r="I9" s="310"/>
      <c r="J9" s="11"/>
      <c r="K9" s="12" t="s">
        <v>6</v>
      </c>
      <c r="L9" s="13" t="s">
        <v>17</v>
      </c>
      <c r="M9" s="26" t="s">
        <v>5</v>
      </c>
      <c r="N9" s="26" t="s">
        <v>1</v>
      </c>
      <c r="O9" s="27" t="s">
        <v>2</v>
      </c>
      <c r="P9" s="7"/>
    </row>
    <row r="10" spans="1:19" ht="13.5" thickBot="1" x14ac:dyDescent="0.25">
      <c r="B10" s="15" t="s">
        <v>7</v>
      </c>
      <c r="C10" s="17" t="s">
        <v>13</v>
      </c>
      <c r="D10" s="21"/>
      <c r="E10" s="37"/>
      <c r="F10" s="21" t="s">
        <v>12</v>
      </c>
      <c r="G10" s="21" t="s">
        <v>14</v>
      </c>
      <c r="H10" s="21" t="s">
        <v>164</v>
      </c>
      <c r="I10" s="38" t="s">
        <v>165</v>
      </c>
      <c r="J10" s="11"/>
      <c r="K10" s="15"/>
      <c r="L10" s="16" t="s">
        <v>0</v>
      </c>
      <c r="M10" s="65" t="s">
        <v>15</v>
      </c>
      <c r="N10" s="65" t="s">
        <v>15</v>
      </c>
      <c r="O10" s="66" t="s">
        <v>16</v>
      </c>
      <c r="P10" s="7"/>
    </row>
    <row r="11" spans="1:19" x14ac:dyDescent="0.2">
      <c r="B11" s="73"/>
      <c r="C11" s="74">
        <v>1.4178240740740741E-2</v>
      </c>
      <c r="D11" s="23"/>
      <c r="E11" s="39" t="str">
        <f>IF(ISERROR(VLOOKUP($B11,RawData,3)),"",VLOOKUP($B11,RawData,3))</f>
        <v/>
      </c>
      <c r="F11" s="40" t="str">
        <f>IF(ISERROR(VLOOKUP($B11,RawData,4)),"",VLOOKUP($B11,RawData,4))</f>
        <v/>
      </c>
      <c r="G11" s="41" t="str">
        <f>IF(ISERROR(VLOOKUP($B11,RawData,5)),"",VLOOKUP($B11,RawData,5))</f>
        <v/>
      </c>
      <c r="H11" s="256" t="str">
        <f>IF(ISERROR(DATEDIF(F11,F$5,"Y")),"",DATEDIF(F11,F$5,"Y"))</f>
        <v/>
      </c>
      <c r="I11" s="255" t="str">
        <f>IF(ISERROR(DATEDIF(F11,F$5,"Y")),"",DATEDIF(F11,F$5,"YM"))</f>
        <v/>
      </c>
      <c r="J11" s="24"/>
      <c r="K11" s="47" t="e">
        <f>+MATCH($F$4,event,0)</f>
        <v>#REF!</v>
      </c>
      <c r="L11" s="67" t="e">
        <f>IF(G11="m",INDEX(InterMale,H11-2,I11+14),INDEX(InterFemale,H11-2,I11+14))</f>
        <v>#REF!</v>
      </c>
      <c r="M11" s="48" t="e">
        <f>IF(G11="m",INDEX(mOstd,1,K11),INDEX(fOstd,1,K11))</f>
        <v>#REF!</v>
      </c>
      <c r="N11" s="70" t="e">
        <f>ROUND(M11/L11,$N$6)</f>
        <v>#REF!</v>
      </c>
      <c r="O11" s="49" t="e">
        <f>IF(C11="","",N11/(C11*60*60*24)*100)</f>
        <v>#REF!</v>
      </c>
      <c r="P11" s="180" t="e">
        <f>+G11&amp;TEXT(SUMPRODUCT(--(G11=$G$11:$G$22),--(O11&lt;$O$11:$O$22))+1,0)</f>
        <v>#REF!</v>
      </c>
      <c r="Q11" s="69"/>
      <c r="R11" s="36"/>
      <c r="S11" s="85"/>
    </row>
    <row r="12" spans="1:19" x14ac:dyDescent="0.2">
      <c r="B12" s="35"/>
      <c r="C12" s="75">
        <v>2.3136574074074077E-2</v>
      </c>
      <c r="D12" s="23"/>
      <c r="E12" s="259" t="s">
        <v>170</v>
      </c>
      <c r="F12" s="268">
        <v>29361</v>
      </c>
      <c r="G12" s="263" t="s">
        <v>10</v>
      </c>
      <c r="H12" s="22">
        <f>IF(ISERROR(DATEDIF(F12,F$5,"Y")),"",DATEDIF(F12,F$5,"Y"))</f>
        <v>36</v>
      </c>
      <c r="I12" s="138">
        <f>IF(ISERROR(DATEDIF(F12,F$5,"Y")),"",DATEDIF(F12,F$5,"YM"))</f>
        <v>8</v>
      </c>
      <c r="J12" s="24"/>
      <c r="K12" s="28" t="e">
        <f>+MATCH($F$4,event,0)</f>
        <v>#REF!</v>
      </c>
      <c r="L12" s="68" t="e">
        <f>IF(G12="m",INDEX(InterMale,H12-2,I12+14),INDEX(InterFemale,H12-2,I12+14))</f>
        <v>#REF!</v>
      </c>
      <c r="M12" s="29" t="e">
        <f>IF(G12="m",INDEX(mOstd,1,K12),INDEX(fOstd,1,K12))</f>
        <v>#REF!</v>
      </c>
      <c r="N12" s="71" t="e">
        <f>ROUND(M12/L12,$N$6)</f>
        <v>#REF!</v>
      </c>
      <c r="O12" s="30" t="e">
        <f>IF(C12="","",N12/(C12*60*60*24)*100)</f>
        <v>#REF!</v>
      </c>
      <c r="P12" s="180" t="e">
        <f>+G12&amp;TEXT(SUMPRODUCT(--(G12=$G$11:$G$22),--(O12&lt;$O$11:$O$22))+1,0)</f>
        <v>#REF!</v>
      </c>
      <c r="Q12" s="69"/>
      <c r="R12" s="36"/>
      <c r="S12" s="85"/>
    </row>
    <row r="13" spans="1:19" ht="13.5" thickBot="1" x14ac:dyDescent="0.25">
      <c r="B13" s="270"/>
      <c r="C13" s="269">
        <v>2.8761574074074075E-2</v>
      </c>
      <c r="D13" s="23"/>
      <c r="E13" s="271" t="str">
        <f>IF(ISERROR(VLOOKUP($B13,RawData,3)),"",VLOOKUP($B13,RawData,3))</f>
        <v/>
      </c>
      <c r="F13" s="42" t="str">
        <f>IF(ISERROR(VLOOKUP($B13,RawData,4)),"",VLOOKUP($B13,RawData,4))</f>
        <v/>
      </c>
      <c r="G13" s="272" t="str">
        <f>IF(ISERROR(VLOOKUP($B13,RawData,5)),"",VLOOKUP($B13,RawData,5))</f>
        <v/>
      </c>
      <c r="H13" s="272" t="str">
        <f>IF(ISERROR(DATEDIF(F13,F$5,"Y")),"",DATEDIF(F13,F$5,"Y"))</f>
        <v/>
      </c>
      <c r="I13" s="218" t="str">
        <f>IF(ISERROR(DATEDIF(F13,F$5,"Y")),"",DATEDIF(F13,F$5,"YM"))</f>
        <v/>
      </c>
      <c r="J13" s="24"/>
      <c r="K13" s="273" t="e">
        <f>+MATCH($F$4,event,0)</f>
        <v>#REF!</v>
      </c>
      <c r="L13" s="274" t="e">
        <f>IF(G13="m",INDEX(InterMale,H13-2,I13+14),INDEX(InterFemale,H13-2,I13+14))</f>
        <v>#REF!</v>
      </c>
      <c r="M13" s="50" t="e">
        <f>IF(G13="m",INDEX(mOstd,1,K13),INDEX(fOstd,1,K13))</f>
        <v>#REF!</v>
      </c>
      <c r="N13" s="72" t="e">
        <f>ROUND(M13/L13,$N$6)</f>
        <v>#REF!</v>
      </c>
      <c r="O13" s="275" t="e">
        <f>IF(C13="","",N13/(C13*60*60*24)*100)</f>
        <v>#REF!</v>
      </c>
      <c r="P13" s="180" t="e">
        <f>+G13&amp;TEXT(SUMPRODUCT(--(G13=$G$11:$G$22),--(O13&lt;$O$11:$O$22))+1,0)</f>
        <v>#REF!</v>
      </c>
      <c r="Q13" s="69"/>
      <c r="R13" s="36"/>
      <c r="S13" s="85"/>
    </row>
  </sheetData>
  <mergeCells count="5">
    <mergeCell ref="E8:I8"/>
    <mergeCell ref="B8:C8"/>
    <mergeCell ref="K8:O8"/>
    <mergeCell ref="E2:F2"/>
    <mergeCell ref="H9:I9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3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</sheetPr>
  <dimension ref="A1:T20"/>
  <sheetViews>
    <sheetView workbookViewId="0">
      <selection activeCell="F6" sqref="F6"/>
    </sheetView>
  </sheetViews>
  <sheetFormatPr defaultRowHeight="12.75" x14ac:dyDescent="0.2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9.42578125" style="1" customWidth="1"/>
    <col min="6" max="6" width="12" style="4" customWidth="1"/>
    <col min="7" max="8" width="5.42578125" style="4" customWidth="1"/>
    <col min="9" max="9" width="6.7109375" customWidth="1"/>
    <col min="10" max="10" width="1.7109375" customWidth="1"/>
    <col min="11" max="11" width="6.85546875" style="6" customWidth="1"/>
    <col min="12" max="12" width="9" style="5" customWidth="1"/>
    <col min="13" max="13" width="7.85546875" style="5" customWidth="1"/>
    <col min="14" max="14" width="9" style="5" customWidth="1"/>
    <col min="15" max="15" width="7.5703125" customWidth="1"/>
    <col min="16" max="16" width="5.42578125" customWidth="1"/>
    <col min="17" max="20" width="9.140625" style="51"/>
  </cols>
  <sheetData>
    <row r="1" spans="1:19" ht="13.5" thickBot="1" x14ac:dyDescent="0.25">
      <c r="A1" s="107" t="str">
        <f ca="1">RIGHT(CELL("FILENAME",A2),LEN(CELL("FILENAME",A2))-SEARCH("]",CELL("FILENAME",A2),1))</f>
        <v>4.3k</v>
      </c>
    </row>
    <row r="2" spans="1:19" ht="13.5" thickBot="1" x14ac:dyDescent="0.25">
      <c r="E2" s="299" t="s">
        <v>21</v>
      </c>
      <c r="F2" s="305"/>
    </row>
    <row r="3" spans="1:19" x14ac:dyDescent="0.2">
      <c r="E3" s="34" t="s">
        <v>4</v>
      </c>
      <c r="F3" s="43" t="s">
        <v>171</v>
      </c>
    </row>
    <row r="4" spans="1:19" x14ac:dyDescent="0.2">
      <c r="E4" s="44" t="s">
        <v>90</v>
      </c>
      <c r="F4" s="45" t="s">
        <v>169</v>
      </c>
      <c r="G4" s="257" t="s">
        <v>163</v>
      </c>
    </row>
    <row r="5" spans="1:19" ht="13.5" thickBot="1" x14ac:dyDescent="0.25">
      <c r="E5" s="32" t="s">
        <v>136</v>
      </c>
      <c r="F5" s="46">
        <v>42777</v>
      </c>
      <c r="G5" s="10"/>
      <c r="H5" s="10"/>
      <c r="L5" s="7"/>
      <c r="M5" s="7"/>
      <c r="N5" s="7"/>
    </row>
    <row r="6" spans="1:19" x14ac:dyDescent="0.2">
      <c r="E6" s="33"/>
      <c r="G6" s="3"/>
      <c r="H6" s="3"/>
      <c r="I6" s="2"/>
      <c r="J6" s="2"/>
      <c r="K6" s="8"/>
      <c r="L6" s="203">
        <v>4</v>
      </c>
      <c r="M6" s="69"/>
      <c r="N6" s="203">
        <v>3</v>
      </c>
    </row>
    <row r="7" spans="1:19" ht="13.5" thickBot="1" x14ac:dyDescent="0.25">
      <c r="G7" s="3"/>
      <c r="H7" s="3"/>
    </row>
    <row r="8" spans="1:19" ht="13.5" thickBot="1" x14ac:dyDescent="0.25">
      <c r="B8" s="299" t="s">
        <v>19</v>
      </c>
      <c r="C8" s="301"/>
      <c r="E8" s="299" t="s">
        <v>18</v>
      </c>
      <c r="F8" s="300"/>
      <c r="G8" s="300"/>
      <c r="H8" s="300"/>
      <c r="I8" s="301"/>
      <c r="K8" s="306" t="s">
        <v>20</v>
      </c>
      <c r="L8" s="307"/>
      <c r="M8" s="307"/>
      <c r="N8" s="307"/>
      <c r="O8" s="308"/>
    </row>
    <row r="9" spans="1:19" x14ac:dyDescent="0.2">
      <c r="B9" s="12" t="s">
        <v>22</v>
      </c>
      <c r="C9" s="14" t="s">
        <v>66</v>
      </c>
      <c r="D9" s="21"/>
      <c r="E9" s="12" t="s">
        <v>7</v>
      </c>
      <c r="F9" s="13" t="s">
        <v>11</v>
      </c>
      <c r="G9" s="13" t="s">
        <v>8</v>
      </c>
      <c r="H9" s="309" t="s">
        <v>3</v>
      </c>
      <c r="I9" s="310"/>
      <c r="J9" s="11"/>
      <c r="K9" s="12" t="s">
        <v>6</v>
      </c>
      <c r="L9" s="13" t="s">
        <v>17</v>
      </c>
      <c r="M9" s="26" t="s">
        <v>5</v>
      </c>
      <c r="N9" s="26" t="s">
        <v>1</v>
      </c>
      <c r="O9" s="27" t="s">
        <v>2</v>
      </c>
      <c r="P9" s="7"/>
    </row>
    <row r="10" spans="1:19" ht="13.5" thickBot="1" x14ac:dyDescent="0.25">
      <c r="B10" s="15" t="s">
        <v>7</v>
      </c>
      <c r="C10" s="17" t="s">
        <v>13</v>
      </c>
      <c r="D10" s="21"/>
      <c r="E10" s="37"/>
      <c r="F10" s="21" t="s">
        <v>12</v>
      </c>
      <c r="G10" s="21" t="s">
        <v>14</v>
      </c>
      <c r="H10" s="21" t="s">
        <v>164</v>
      </c>
      <c r="I10" s="38" t="s">
        <v>165</v>
      </c>
      <c r="J10" s="11"/>
      <c r="K10" s="15"/>
      <c r="L10" s="16" t="s">
        <v>0</v>
      </c>
      <c r="M10" s="65" t="s">
        <v>15</v>
      </c>
      <c r="N10" s="65" t="s">
        <v>15</v>
      </c>
      <c r="O10" s="66" t="s">
        <v>16</v>
      </c>
      <c r="P10" s="7"/>
    </row>
    <row r="11" spans="1:19" x14ac:dyDescent="0.2">
      <c r="B11" s="73"/>
      <c r="C11" s="74"/>
      <c r="D11" s="23"/>
      <c r="E11" s="264"/>
      <c r="F11" s="265"/>
      <c r="G11" s="41" t="s">
        <v>9</v>
      </c>
      <c r="H11" s="256">
        <f t="shared" ref="H11:H16" si="0">IF(ISERROR(DATEDIF(F11,F$5,"Y")),"",DATEDIF(F11,F$5,"Y"))</f>
        <v>117</v>
      </c>
      <c r="I11" s="255">
        <f t="shared" ref="I11:I16" si="1">IF(ISERROR(DATEDIF(F11,F$5,"Y")),"",DATEDIF(F11,F$5,"YM"))</f>
        <v>1</v>
      </c>
      <c r="J11" s="24"/>
      <c r="K11" s="47" t="e">
        <f t="shared" ref="K11:K16" si="2">MATCH($F$4,event,0)</f>
        <v>#REF!</v>
      </c>
      <c r="L11" s="67" t="str">
        <f t="shared" ref="L11:L16" si="3">IF(F11="","",IF(G11="m",INDEX(InterMale,H11-2,I11+14),INDEX(InterFemale,H11-2,I11+14)))</f>
        <v/>
      </c>
      <c r="M11" s="48" t="e">
        <f t="shared" ref="M11:M16" si="4">IF(G11="m",INDEX(mOstd,1,K11),INDEX(fOstd,1,K11))</f>
        <v>#REF!</v>
      </c>
      <c r="N11" s="70" t="e">
        <f t="shared" ref="N11:N16" si="5">ROUND(M11/L11,$N$6)</f>
        <v>#REF!</v>
      </c>
      <c r="O11" s="49" t="str">
        <f t="shared" ref="O11:O16" si="6">IF(C11="","",N11/(C11*60*60*24)*100)</f>
        <v/>
      </c>
      <c r="P11" s="180" t="str">
        <f t="shared" ref="P11:P16" si="7">+G11&amp;TEXT(SUMPRODUCT(--(G11=$G$11:$G$38),--(O11&lt;$O$11:$O$38))+1,0)</f>
        <v>m1</v>
      </c>
      <c r="Q11" s="69"/>
      <c r="R11" s="36"/>
      <c r="S11" s="85"/>
    </row>
    <row r="12" spans="1:19" x14ac:dyDescent="0.2">
      <c r="B12" s="35"/>
      <c r="C12" s="75"/>
      <c r="D12" s="23"/>
      <c r="E12" s="259"/>
      <c r="F12" s="261"/>
      <c r="G12" s="22" t="s">
        <v>9</v>
      </c>
      <c r="H12" s="22">
        <f t="shared" si="0"/>
        <v>117</v>
      </c>
      <c r="I12" s="138">
        <f t="shared" si="1"/>
        <v>1</v>
      </c>
      <c r="J12" s="24"/>
      <c r="K12" s="28" t="e">
        <f t="shared" si="2"/>
        <v>#REF!</v>
      </c>
      <c r="L12" s="68" t="str">
        <f t="shared" si="3"/>
        <v/>
      </c>
      <c r="M12" s="29" t="e">
        <f t="shared" si="4"/>
        <v>#REF!</v>
      </c>
      <c r="N12" s="71" t="e">
        <f t="shared" si="5"/>
        <v>#REF!</v>
      </c>
      <c r="O12" s="30" t="str">
        <f t="shared" si="6"/>
        <v/>
      </c>
      <c r="P12" s="180" t="str">
        <f t="shared" si="7"/>
        <v>m1</v>
      </c>
      <c r="Q12" s="69"/>
      <c r="R12" s="36"/>
      <c r="S12" s="85"/>
    </row>
    <row r="13" spans="1:19" x14ac:dyDescent="0.2">
      <c r="B13" s="77"/>
      <c r="C13" s="78"/>
      <c r="D13" s="23"/>
      <c r="E13" s="259"/>
      <c r="F13" s="261"/>
      <c r="G13" s="22" t="s">
        <v>9</v>
      </c>
      <c r="H13" s="22">
        <f t="shared" si="0"/>
        <v>117</v>
      </c>
      <c r="I13" s="138">
        <f t="shared" si="1"/>
        <v>1</v>
      </c>
      <c r="J13" s="24"/>
      <c r="K13" s="81" t="e">
        <f t="shared" si="2"/>
        <v>#REF!</v>
      </c>
      <c r="L13" s="82" t="str">
        <f t="shared" si="3"/>
        <v/>
      </c>
      <c r="M13" s="76" t="e">
        <f t="shared" si="4"/>
        <v>#REF!</v>
      </c>
      <c r="N13" s="83" t="e">
        <f t="shared" si="5"/>
        <v>#REF!</v>
      </c>
      <c r="O13" s="84" t="str">
        <f t="shared" si="6"/>
        <v/>
      </c>
      <c r="P13" s="180" t="str">
        <f t="shared" si="7"/>
        <v>m1</v>
      </c>
      <c r="Q13" s="69"/>
      <c r="R13" s="36"/>
      <c r="S13" s="85"/>
    </row>
    <row r="14" spans="1:19" x14ac:dyDescent="0.2">
      <c r="B14" s="35"/>
      <c r="C14" s="75"/>
      <c r="D14" s="23"/>
      <c r="E14" s="266"/>
      <c r="F14" s="267"/>
      <c r="G14" s="207" t="s">
        <v>9</v>
      </c>
      <c r="H14" s="207">
        <f t="shared" si="0"/>
        <v>117</v>
      </c>
      <c r="I14" s="233">
        <f t="shared" si="1"/>
        <v>1</v>
      </c>
      <c r="J14" s="24"/>
      <c r="K14" s="28" t="e">
        <f t="shared" si="2"/>
        <v>#REF!</v>
      </c>
      <c r="L14" s="68" t="str">
        <f t="shared" si="3"/>
        <v/>
      </c>
      <c r="M14" s="29" t="e">
        <f t="shared" si="4"/>
        <v>#REF!</v>
      </c>
      <c r="N14" s="71" t="e">
        <f t="shared" si="5"/>
        <v>#REF!</v>
      </c>
      <c r="O14" s="30" t="str">
        <f t="shared" si="6"/>
        <v/>
      </c>
      <c r="P14" s="180" t="str">
        <f t="shared" si="7"/>
        <v>m1</v>
      </c>
      <c r="Q14" s="69"/>
      <c r="R14" s="36"/>
      <c r="S14" s="85"/>
    </row>
    <row r="15" spans="1:19" x14ac:dyDescent="0.2">
      <c r="B15" s="35"/>
      <c r="C15" s="75"/>
      <c r="D15" s="23"/>
      <c r="E15" s="259"/>
      <c r="F15" s="261"/>
      <c r="G15" s="22" t="s">
        <v>9</v>
      </c>
      <c r="H15" s="22">
        <f t="shared" si="0"/>
        <v>117</v>
      </c>
      <c r="I15" s="138">
        <f t="shared" si="1"/>
        <v>1</v>
      </c>
      <c r="J15" s="24"/>
      <c r="K15" s="28" t="e">
        <f t="shared" si="2"/>
        <v>#REF!</v>
      </c>
      <c r="L15" s="68" t="str">
        <f t="shared" si="3"/>
        <v/>
      </c>
      <c r="M15" s="29" t="e">
        <f t="shared" si="4"/>
        <v>#REF!</v>
      </c>
      <c r="N15" s="71" t="e">
        <f t="shared" si="5"/>
        <v>#REF!</v>
      </c>
      <c r="O15" s="30" t="str">
        <f t="shared" si="6"/>
        <v/>
      </c>
      <c r="P15" s="180" t="str">
        <f t="shared" si="7"/>
        <v>m1</v>
      </c>
      <c r="Q15" s="69"/>
      <c r="R15" s="36"/>
      <c r="S15" s="85"/>
    </row>
    <row r="16" spans="1:19" x14ac:dyDescent="0.2">
      <c r="B16" s="77"/>
      <c r="C16" s="78"/>
      <c r="D16" s="23"/>
      <c r="E16" s="260"/>
      <c r="F16" s="262"/>
      <c r="G16" s="80" t="s">
        <v>9</v>
      </c>
      <c r="H16" s="80">
        <f t="shared" si="0"/>
        <v>117</v>
      </c>
      <c r="I16" s="231">
        <f t="shared" si="1"/>
        <v>1</v>
      </c>
      <c r="J16" s="24"/>
      <c r="K16" s="81" t="e">
        <f t="shared" si="2"/>
        <v>#REF!</v>
      </c>
      <c r="L16" s="82" t="str">
        <f t="shared" si="3"/>
        <v/>
      </c>
      <c r="M16" s="76" t="e">
        <f t="shared" si="4"/>
        <v>#REF!</v>
      </c>
      <c r="N16" s="83" t="e">
        <f t="shared" si="5"/>
        <v>#REF!</v>
      </c>
      <c r="O16" s="84" t="str">
        <f t="shared" si="6"/>
        <v/>
      </c>
      <c r="P16" s="180" t="str">
        <f t="shared" si="7"/>
        <v>m1</v>
      </c>
      <c r="Q16" s="69"/>
      <c r="R16" s="36"/>
      <c r="S16" s="85"/>
    </row>
    <row r="20" spans="6:6" x14ac:dyDescent="0.2">
      <c r="F20" s="258"/>
    </row>
  </sheetData>
  <mergeCells count="5">
    <mergeCell ref="E2:F2"/>
    <mergeCell ref="B8:C8"/>
    <mergeCell ref="E8:I8"/>
    <mergeCell ref="K8:O8"/>
    <mergeCell ref="H9:I9"/>
  </mergeCells>
  <phoneticPr fontId="17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6">
      <formula1>ValidNickNames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FF00"/>
    <pageSetUpPr fitToPage="1"/>
  </sheetPr>
  <dimension ref="A1:BR116"/>
  <sheetViews>
    <sheetView showZeros="0" zoomScale="90" workbookViewId="0">
      <pane xSplit="3" ySplit="9" topLeftCell="D10" activePane="bottomRight" state="frozen"/>
      <selection activeCell="C85" sqref="C85"/>
      <selection pane="topRight" activeCell="C85" sqref="C85"/>
      <selection pane="bottomLeft" activeCell="C85" sqref="C85"/>
      <selection pane="bottomRight" activeCell="D11" sqref="D11"/>
    </sheetView>
  </sheetViews>
  <sheetFormatPr defaultRowHeight="12.75" x14ac:dyDescent="0.2"/>
  <cols>
    <col min="1" max="1" width="4.7109375" customWidth="1"/>
    <col min="2" max="2" width="6.28515625" customWidth="1"/>
    <col min="3" max="4" width="19.5703125" customWidth="1"/>
    <col min="5" max="5" width="6.42578125" style="69" customWidth="1"/>
    <col min="6" max="9" width="6.42578125" customWidth="1"/>
    <col min="10" max="10" width="7.28515625" customWidth="1"/>
    <col min="11" max="11" width="6.85546875" customWidth="1"/>
    <col min="12" max="12" width="6.42578125" customWidth="1"/>
    <col min="13" max="13" width="6.85546875" customWidth="1"/>
    <col min="14" max="24" width="6.42578125" customWidth="1"/>
    <col min="25" max="25" width="2" customWidth="1"/>
    <col min="26" max="28" width="6.42578125" customWidth="1"/>
    <col min="29" max="29" width="6.85546875" style="69" customWidth="1"/>
    <col min="30" max="30" width="8" style="90" customWidth="1"/>
    <col min="31" max="32" width="7.5703125" style="4" customWidth="1"/>
    <col min="33" max="33" width="3.42578125" style="4" customWidth="1"/>
    <col min="34" max="34" width="6.85546875" customWidth="1"/>
    <col min="35" max="35" width="7.140625" style="4" customWidth="1"/>
    <col min="36" max="36" width="7.140625" style="3" customWidth="1"/>
    <col min="37" max="37" width="8.28515625" style="3" customWidth="1"/>
    <col min="38" max="40" width="7.5703125" customWidth="1"/>
    <col min="41" max="41" width="6.5703125" customWidth="1"/>
    <col min="42" max="42" width="6.42578125" customWidth="1"/>
    <col min="44" max="44" width="4" customWidth="1"/>
    <col min="45" max="45" width="19" customWidth="1"/>
    <col min="46" max="48" width="9.140625" style="4"/>
    <col min="50" max="69" width="6.7109375" customWidth="1"/>
    <col min="70" max="70" width="2.85546875" customWidth="1"/>
  </cols>
  <sheetData>
    <row r="1" spans="1:70" x14ac:dyDescent="0.2">
      <c r="C1" s="69"/>
      <c r="D1" s="69"/>
      <c r="AH1" s="91"/>
      <c r="AI1" s="92"/>
      <c r="AJ1" s="93"/>
      <c r="AK1" s="93"/>
      <c r="AL1" s="91"/>
      <c r="AM1" s="91"/>
      <c r="AN1" s="91"/>
      <c r="AO1" s="91"/>
      <c r="AP1" s="91"/>
    </row>
    <row r="2" spans="1:70" x14ac:dyDescent="0.2">
      <c r="C2" s="105" t="s">
        <v>56</v>
      </c>
      <c r="D2" s="105"/>
      <c r="E2" s="90" t="s">
        <v>59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AH2" s="91"/>
      <c r="AI2" s="92"/>
      <c r="AJ2" s="93"/>
      <c r="AK2" s="93"/>
      <c r="AL2" s="91"/>
      <c r="AM2" s="91"/>
      <c r="AN2" s="91"/>
      <c r="AO2" s="91"/>
      <c r="AP2" s="91"/>
    </row>
    <row r="3" spans="1:70" x14ac:dyDescent="0.2">
      <c r="E3" s="90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1"/>
      <c r="AH3" s="91"/>
      <c r="AI3" s="92"/>
      <c r="AJ3" s="93"/>
      <c r="AK3" s="93"/>
      <c r="AL3" s="91"/>
      <c r="AM3" s="91"/>
      <c r="AN3" s="91"/>
      <c r="AO3" s="91"/>
      <c r="AP3" s="91"/>
    </row>
    <row r="4" spans="1:70" x14ac:dyDescent="0.2">
      <c r="E4" s="90" t="s">
        <v>49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Z4" s="314" t="s">
        <v>62</v>
      </c>
      <c r="AA4" s="314"/>
      <c r="AB4" s="314"/>
      <c r="AH4" s="313" t="s">
        <v>57</v>
      </c>
      <c r="AI4" s="313"/>
      <c r="AJ4" s="313"/>
      <c r="AK4" s="313"/>
      <c r="AL4" s="313"/>
      <c r="AM4" s="313"/>
      <c r="AN4" s="313"/>
      <c r="AO4" s="313"/>
      <c r="AP4" s="91"/>
    </row>
    <row r="5" spans="1:70" ht="13.5" thickBot="1" x14ac:dyDescent="0.25">
      <c r="E5" s="90" t="s">
        <v>50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Z5" s="314"/>
      <c r="AA5" s="314"/>
      <c r="AB5" s="314"/>
      <c r="AH5" s="313"/>
      <c r="AI5" s="313"/>
      <c r="AJ5" s="313"/>
      <c r="AK5" s="313"/>
      <c r="AL5" s="313"/>
      <c r="AM5" s="313"/>
      <c r="AN5" s="313"/>
      <c r="AO5" s="313"/>
      <c r="AP5" s="91"/>
    </row>
    <row r="6" spans="1:70" ht="13.5" thickBot="1" x14ac:dyDescent="0.25">
      <c r="E6" s="90" t="s">
        <v>60</v>
      </c>
      <c r="F6" s="2"/>
      <c r="G6" s="2"/>
      <c r="H6" s="2"/>
      <c r="I6" s="2"/>
      <c r="J6" s="2"/>
      <c r="K6" s="2"/>
      <c r="L6" s="2"/>
      <c r="M6" s="2"/>
      <c r="N6" s="2"/>
      <c r="O6" s="2"/>
      <c r="P6" s="107"/>
      <c r="Q6" s="2"/>
      <c r="R6" s="2"/>
      <c r="S6" s="2"/>
      <c r="T6" s="2"/>
      <c r="U6" s="2"/>
      <c r="V6" s="2"/>
      <c r="W6" s="1"/>
      <c r="X6" s="1"/>
      <c r="Z6" s="284"/>
      <c r="AA6" s="284"/>
      <c r="AB6" s="284"/>
      <c r="AH6" s="91"/>
      <c r="AI6" s="92"/>
      <c r="AJ6" s="93"/>
      <c r="AK6" s="93"/>
      <c r="AL6" s="91"/>
      <c r="AM6" s="91"/>
      <c r="AN6" s="91"/>
      <c r="AO6" s="91"/>
      <c r="AP6" s="91"/>
      <c r="AR6" s="317" t="s">
        <v>84</v>
      </c>
      <c r="AS6" s="318"/>
      <c r="AT6" s="318"/>
      <c r="AU6" s="318"/>
      <c r="AV6" s="319"/>
    </row>
    <row r="7" spans="1:70" ht="13.5" thickBot="1" x14ac:dyDescent="0.25">
      <c r="E7" s="86"/>
      <c r="AH7" s="91"/>
      <c r="AI7" s="94"/>
      <c r="AJ7" s="93"/>
      <c r="AK7" s="93" t="s">
        <v>42</v>
      </c>
      <c r="AL7" s="91"/>
      <c r="AM7" s="91"/>
      <c r="AN7" s="91"/>
      <c r="AO7" s="91"/>
      <c r="AP7" s="91"/>
      <c r="AR7" s="19"/>
      <c r="AS7" s="18"/>
      <c r="AT7" s="55"/>
      <c r="AU7" s="55"/>
      <c r="AV7" s="138"/>
    </row>
    <row r="8" spans="1:70" s="87" customFormat="1" ht="13.5" thickBot="1" x14ac:dyDescent="0.25">
      <c r="C8" s="162" t="s">
        <v>54</v>
      </c>
      <c r="D8" s="162"/>
      <c r="E8" s="132">
        <f t="shared" ref="E8:X8" ca="1" si="0">+IF(ISERROR(IF(MATCH(INDIRECT(E9&amp;"!"&amp;"$F$4"),event,0)&gt;=MATCH("10 Mile",event,0),1,0)),0,IF(MATCH(INDIRECT(E9&amp;"!"&amp;"$F$4"),event,0)&gt;=MATCH("10 Mile",event,0),1,0))</f>
        <v>0</v>
      </c>
      <c r="F8" s="133">
        <f t="shared" ca="1" si="0"/>
        <v>0</v>
      </c>
      <c r="G8" s="133">
        <f t="shared" ca="1" si="0"/>
        <v>0</v>
      </c>
      <c r="H8" s="133">
        <f t="shared" ca="1" si="0"/>
        <v>0</v>
      </c>
      <c r="I8" s="133">
        <f t="shared" ca="1" si="0"/>
        <v>0</v>
      </c>
      <c r="J8" s="133">
        <f t="shared" ca="1" si="0"/>
        <v>0</v>
      </c>
      <c r="K8" s="133">
        <f t="shared" ca="1" si="0"/>
        <v>0</v>
      </c>
      <c r="L8" s="133">
        <f t="shared" ca="1" si="0"/>
        <v>0</v>
      </c>
      <c r="M8" s="133">
        <f t="shared" ca="1" si="0"/>
        <v>0</v>
      </c>
      <c r="N8" s="133">
        <f t="shared" ca="1" si="0"/>
        <v>0</v>
      </c>
      <c r="O8" s="133">
        <f t="shared" ca="1" si="0"/>
        <v>0</v>
      </c>
      <c r="P8" s="133">
        <f t="shared" ca="1" si="0"/>
        <v>0</v>
      </c>
      <c r="Q8" s="133">
        <f t="shared" ca="1" si="0"/>
        <v>0</v>
      </c>
      <c r="R8" s="133">
        <f t="shared" ca="1" si="0"/>
        <v>0</v>
      </c>
      <c r="S8" s="133">
        <f t="shared" ca="1" si="0"/>
        <v>0</v>
      </c>
      <c r="T8" s="133">
        <f t="shared" ca="1" si="0"/>
        <v>0</v>
      </c>
      <c r="U8" s="133">
        <f t="shared" ca="1" si="0"/>
        <v>0</v>
      </c>
      <c r="V8" s="133">
        <f t="shared" ca="1" si="0"/>
        <v>0</v>
      </c>
      <c r="W8" s="133">
        <f t="shared" ca="1" si="0"/>
        <v>0</v>
      </c>
      <c r="X8" s="133">
        <f t="shared" ca="1" si="0"/>
        <v>0</v>
      </c>
      <c r="Y8" s="126"/>
      <c r="Z8" s="286" t="s">
        <v>47</v>
      </c>
      <c r="AA8" s="286"/>
      <c r="AB8" s="287"/>
      <c r="AC8" s="112" t="s">
        <v>37</v>
      </c>
      <c r="AD8" s="167" t="s">
        <v>70</v>
      </c>
      <c r="AE8" s="27" t="s">
        <v>37</v>
      </c>
      <c r="AF8" s="167" t="s">
        <v>70</v>
      </c>
      <c r="AG8" s="88"/>
      <c r="AH8" s="102" t="s">
        <v>38</v>
      </c>
      <c r="AI8" s="102" t="s">
        <v>35</v>
      </c>
      <c r="AJ8" s="95" t="s">
        <v>40</v>
      </c>
      <c r="AK8" s="95" t="s">
        <v>43</v>
      </c>
      <c r="AL8" s="321" t="s">
        <v>61</v>
      </c>
      <c r="AM8" s="321"/>
      <c r="AN8" s="321"/>
      <c r="AO8" s="93"/>
      <c r="AP8" s="93"/>
      <c r="AR8" s="28"/>
      <c r="AS8" s="25"/>
      <c r="AT8" s="315" t="s">
        <v>81</v>
      </c>
      <c r="AU8" s="315"/>
      <c r="AV8" s="316"/>
    </row>
    <row r="9" spans="1:70" ht="13.5" thickBot="1" x14ac:dyDescent="0.25">
      <c r="A9" s="2" t="s">
        <v>8</v>
      </c>
      <c r="C9" s="122" t="s">
        <v>55</v>
      </c>
      <c r="D9" s="32"/>
      <c r="E9" s="131" t="e">
        <f>+#REF!</f>
        <v>#REF!</v>
      </c>
      <c r="F9" s="119" t="str">
        <f ca="1">+'4.8k'!A1</f>
        <v>4.8k</v>
      </c>
      <c r="G9" s="163" t="str">
        <f ca="1">+'4.3k'!A1</f>
        <v>4.3k</v>
      </c>
      <c r="H9" s="119" t="e">
        <f>+#REF!</f>
        <v>#REF!</v>
      </c>
      <c r="I9" s="119" t="s">
        <v>160</v>
      </c>
      <c r="J9" s="119" t="e">
        <f>+#REF!</f>
        <v>#REF!</v>
      </c>
      <c r="K9" s="119" t="e">
        <f>+#REF!</f>
        <v>#REF!</v>
      </c>
      <c r="L9" s="119" t="e">
        <f>+#REF!</f>
        <v>#REF!</v>
      </c>
      <c r="M9" s="119" t="e">
        <f>+#REF!</f>
        <v>#REF!</v>
      </c>
      <c r="N9" s="119" t="e">
        <f>+#REF!</f>
        <v>#REF!</v>
      </c>
      <c r="O9" s="119" t="e">
        <f>+#REF!</f>
        <v>#REF!</v>
      </c>
      <c r="P9" s="119" t="e">
        <f>+#REF!</f>
        <v>#REF!</v>
      </c>
      <c r="Q9" s="119" t="e">
        <f>+#REF!</f>
        <v>#REF!</v>
      </c>
      <c r="R9" s="119" t="e">
        <f>+#REF!</f>
        <v>#REF!</v>
      </c>
      <c r="S9" s="119" t="e">
        <f>+#REF!</f>
        <v>#REF!</v>
      </c>
      <c r="T9" s="119" t="e">
        <f>+#REF!</f>
        <v>#REF!</v>
      </c>
      <c r="U9" s="119" t="e">
        <f>+#REF!</f>
        <v>#REF!</v>
      </c>
      <c r="V9" s="119" t="e">
        <f>+#REF!</f>
        <v>#REF!</v>
      </c>
      <c r="W9" s="119" t="e">
        <f>+#REF!</f>
        <v>#REF!</v>
      </c>
      <c r="X9" s="119" t="e">
        <f>+#REF!</f>
        <v>#REF!</v>
      </c>
      <c r="Y9" s="16"/>
      <c r="Z9" s="15" t="s">
        <v>51</v>
      </c>
      <c r="AA9" s="16" t="s">
        <v>52</v>
      </c>
      <c r="AB9" s="17" t="s">
        <v>53</v>
      </c>
      <c r="AC9" s="120" t="s">
        <v>36</v>
      </c>
      <c r="AD9" s="168" t="s">
        <v>36</v>
      </c>
      <c r="AE9" s="17" t="s">
        <v>58</v>
      </c>
      <c r="AF9" s="169" t="s">
        <v>58</v>
      </c>
      <c r="AG9" s="106"/>
      <c r="AH9" s="94" t="s">
        <v>39</v>
      </c>
      <c r="AI9" s="94" t="s">
        <v>45</v>
      </c>
      <c r="AJ9" s="93" t="s">
        <v>41</v>
      </c>
      <c r="AK9" s="93" t="s">
        <v>44</v>
      </c>
      <c r="AL9" s="95">
        <v>1</v>
      </c>
      <c r="AM9" s="95">
        <v>2</v>
      </c>
      <c r="AN9" s="95">
        <v>3</v>
      </c>
      <c r="AO9" s="95" t="s">
        <v>46</v>
      </c>
      <c r="AP9" s="95"/>
      <c r="AR9" s="19"/>
      <c r="AS9" s="18"/>
      <c r="AT9" s="139" t="s">
        <v>51</v>
      </c>
      <c r="AU9" s="139" t="s">
        <v>52</v>
      </c>
      <c r="AV9" s="145" t="s">
        <v>53</v>
      </c>
      <c r="AX9" s="161" t="e">
        <f>+E9</f>
        <v>#REF!</v>
      </c>
      <c r="AY9" s="161" t="str">
        <f t="shared" ref="AY9:BQ9" ca="1" si="1">+F9</f>
        <v>4.8k</v>
      </c>
      <c r="AZ9" s="161" t="str">
        <f t="shared" ca="1" si="1"/>
        <v>4.3k</v>
      </c>
      <c r="BA9" s="161" t="e">
        <f t="shared" si="1"/>
        <v>#REF!</v>
      </c>
      <c r="BB9" s="161" t="s">
        <v>160</v>
      </c>
      <c r="BC9" s="161" t="e">
        <f t="shared" si="1"/>
        <v>#REF!</v>
      </c>
      <c r="BD9" s="161" t="e">
        <f t="shared" si="1"/>
        <v>#REF!</v>
      </c>
      <c r="BE9" s="161" t="e">
        <f t="shared" si="1"/>
        <v>#REF!</v>
      </c>
      <c r="BF9" s="161" t="e">
        <f t="shared" si="1"/>
        <v>#REF!</v>
      </c>
      <c r="BG9" s="161" t="e">
        <f t="shared" si="1"/>
        <v>#REF!</v>
      </c>
      <c r="BH9" s="161" t="e">
        <f t="shared" si="1"/>
        <v>#REF!</v>
      </c>
      <c r="BI9" s="161" t="e">
        <f t="shared" si="1"/>
        <v>#REF!</v>
      </c>
      <c r="BJ9" s="161" t="e">
        <f t="shared" si="1"/>
        <v>#REF!</v>
      </c>
      <c r="BK9" s="161" t="e">
        <f t="shared" si="1"/>
        <v>#REF!</v>
      </c>
      <c r="BL9" s="161" t="e">
        <f t="shared" si="1"/>
        <v>#REF!</v>
      </c>
      <c r="BM9" s="161" t="e">
        <f t="shared" si="1"/>
        <v>#REF!</v>
      </c>
      <c r="BN9" s="161" t="e">
        <f t="shared" si="1"/>
        <v>#REF!</v>
      </c>
      <c r="BO9" s="161" t="e">
        <f t="shared" si="1"/>
        <v>#REF!</v>
      </c>
      <c r="BP9" s="161" t="e">
        <f t="shared" si="1"/>
        <v>#REF!</v>
      </c>
      <c r="BQ9" s="161" t="e">
        <f t="shared" si="1"/>
        <v>#REF!</v>
      </c>
      <c r="BR9" s="161"/>
    </row>
    <row r="10" spans="1:70" x14ac:dyDescent="0.2">
      <c r="C10" s="186"/>
      <c r="D10" s="52"/>
      <c r="E10" s="187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54"/>
      <c r="Z10" s="52"/>
      <c r="AA10" s="31"/>
      <c r="AB10" s="54"/>
      <c r="AC10" s="191"/>
      <c r="AD10" s="194"/>
      <c r="AE10" s="197"/>
      <c r="AF10" s="195"/>
      <c r="AG10" s="106"/>
      <c r="AH10" s="91"/>
      <c r="AI10" s="92"/>
      <c r="AJ10" s="93"/>
      <c r="AK10" s="93"/>
      <c r="AL10" s="91"/>
      <c r="AM10" s="91"/>
      <c r="AN10" s="91"/>
      <c r="AO10" s="91"/>
      <c r="AP10" s="91"/>
      <c r="AR10" s="19"/>
      <c r="AS10" s="18"/>
      <c r="AT10" s="55"/>
      <c r="AU10" s="55"/>
      <c r="AV10" s="138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</row>
    <row r="11" spans="1:70" x14ac:dyDescent="0.2">
      <c r="A11" t="e">
        <f>+#REF!</f>
        <v>#REF!</v>
      </c>
      <c r="B11" t="e">
        <f>+#REF!</f>
        <v>#REF!</v>
      </c>
      <c r="C11" s="123" t="e">
        <f>+#REF!</f>
        <v>#REF!</v>
      </c>
      <c r="D11" s="19" t="e">
        <f>+#REF!</f>
        <v>#REF!</v>
      </c>
      <c r="E11" s="188">
        <f t="shared" ref="E11:N20" ca="1" si="2">ROUND(IF(ISERROR(INDEX(INDIRECT(E$101),MATCH($B11,INDIRECT(E$102),0),14)),0,INDEX(INDIRECT(E$101),MATCH($B11,INDIRECT(E$102),0),14)),3)</f>
        <v>0</v>
      </c>
      <c r="F11" s="36">
        <f t="shared" ca="1" si="2"/>
        <v>0</v>
      </c>
      <c r="G11" s="36">
        <f t="shared" ca="1" si="2"/>
        <v>0</v>
      </c>
      <c r="H11" s="36">
        <f t="shared" ca="1" si="2"/>
        <v>0</v>
      </c>
      <c r="I11" s="36">
        <f t="shared" ca="1" si="2"/>
        <v>0</v>
      </c>
      <c r="J11" s="36">
        <f t="shared" ca="1" si="2"/>
        <v>0</v>
      </c>
      <c r="K11" s="36">
        <f t="shared" ca="1" si="2"/>
        <v>0</v>
      </c>
      <c r="L11" s="36">
        <f t="shared" ca="1" si="2"/>
        <v>0</v>
      </c>
      <c r="M11" s="36">
        <f t="shared" ca="1" si="2"/>
        <v>0</v>
      </c>
      <c r="N11" s="36">
        <f t="shared" ca="1" si="2"/>
        <v>0</v>
      </c>
      <c r="O11" s="36">
        <f t="shared" ref="O11:X20" ca="1" si="3">ROUND(IF(ISERROR(INDEX(INDIRECT(O$101),MATCH($B11,INDIRECT(O$102),0),14)),0,INDEX(INDIRECT(O$101),MATCH($B11,INDIRECT(O$102),0),14)),3)</f>
        <v>0</v>
      </c>
      <c r="P11" s="36">
        <f t="shared" ca="1" si="3"/>
        <v>0</v>
      </c>
      <c r="Q11" s="36">
        <f t="shared" ca="1" si="3"/>
        <v>0</v>
      </c>
      <c r="R11" s="36">
        <f t="shared" ca="1" si="3"/>
        <v>0</v>
      </c>
      <c r="S11" s="36">
        <f t="shared" ca="1" si="3"/>
        <v>0</v>
      </c>
      <c r="T11" s="36">
        <f t="shared" ca="1" si="3"/>
        <v>0</v>
      </c>
      <c r="U11" s="36">
        <f t="shared" ca="1" si="3"/>
        <v>0</v>
      </c>
      <c r="V11" s="36">
        <f t="shared" ca="1" si="3"/>
        <v>0</v>
      </c>
      <c r="W11" s="36">
        <f t="shared" ca="1" si="3"/>
        <v>0</v>
      </c>
      <c r="X11" s="36">
        <f t="shared" ca="1" si="3"/>
        <v>0</v>
      </c>
      <c r="Y11" s="56"/>
      <c r="Z11" s="114" t="str">
        <f ca="1">IF($AO11="Right 3",AL11,AK11)</f>
        <v/>
      </c>
      <c r="AA11" s="36" t="str">
        <f ca="1">IF($AO11="Right 3",AM11,AL11)</f>
        <v/>
      </c>
      <c r="AB11" s="117" t="str">
        <f ca="1">IF($AO11="Right 3",AN11,AM11)</f>
        <v/>
      </c>
      <c r="AC11" s="121">
        <f ca="1">IF(AJ11="Yes",SUM(Z11:AB11),0)</f>
        <v>0</v>
      </c>
      <c r="AD11" s="141">
        <f ca="1">IF(AJ11="Yes",1/((1/Z11+1/AA11+1/AB11))*3*3,0)</f>
        <v>0</v>
      </c>
      <c r="AE11" s="198">
        <f ca="1">IF(AC11=0,0,RANK(AC11,AC$11:AC$97))</f>
        <v>0</v>
      </c>
      <c r="AF11" s="164">
        <f ca="1">IF(AD11=0,0,RANK(AD11,AD$11:AD$97))</f>
        <v>0</v>
      </c>
      <c r="AG11" s="106"/>
      <c r="AH11" s="92" t="str">
        <f ca="1">IF(COUNTIF(E11:X11,"&gt;=0.1")&gt;=3,"Yes","No")</f>
        <v>No</v>
      </c>
      <c r="AI11" s="92" t="str">
        <f ca="1">IF(SUMPRODUCT($E$8:$X$8,E11:X11)=0,"","Yes")</f>
        <v/>
      </c>
      <c r="AJ11" s="103" t="str">
        <f ca="1">IF(AND(AH11="Yes",AI11="Yes"),"Yes","")</f>
        <v/>
      </c>
      <c r="AK11" s="93" t="str">
        <f ca="1">IF(AJ11="Yes",ROUND(MAX(E$8*E11,F$8*F11,G$8*G11,H$8*H11,I$8*I11,J$8*J11,K$8*K11,L$8*L11,M$8*M11,N$8*N11,O$8*O11,P$8*P11,Q$8*Q11,R$8*R11,S$8*S11,T$8*T11,U$8*U11,V$8*V11,W$8*W11,X$8*X11),3),"")</f>
        <v/>
      </c>
      <c r="AL11" s="89" t="str">
        <f t="shared" ref="AL11:AL31" ca="1" si="4">IF($AJ11="Yes",ROUND(LARGE($E11:$X11,AL$9),3),"")</f>
        <v/>
      </c>
      <c r="AM11" s="89" t="str">
        <f t="shared" ref="AM11:AN30" ca="1" si="5">IF($AJ11="Yes",ROUND(LARGE($E11:$X11,AM$9),3),"")</f>
        <v/>
      </c>
      <c r="AN11" s="89" t="str">
        <f t="shared" ca="1" si="5"/>
        <v/>
      </c>
      <c r="AO11" s="91" t="str">
        <f ca="1">+IF(AJ11="Yes",IF(OR(AK11=AL11,AK11=AM11,AK11=AN11),"Right 3","Left 3"),"")</f>
        <v/>
      </c>
      <c r="AP11" s="89"/>
      <c r="AR11" s="19">
        <f t="shared" ref="AR11:AR74" si="6">+AR12+1</f>
        <v>88</v>
      </c>
      <c r="AS11" s="18" t="e">
        <f>+C11</f>
        <v>#REF!</v>
      </c>
      <c r="AT11" s="55" t="str">
        <f ca="1">IF(Z11="","",+HLOOKUP(Z11,$E11:$X$98,$AR11,FALSE))</f>
        <v/>
      </c>
      <c r="AU11" s="55" t="str">
        <f ca="1">IF(AA11="","",+HLOOKUP(AA11,$E11:$X$98,$AR11,FALSE))</f>
        <v/>
      </c>
      <c r="AV11" s="138" t="str">
        <f ca="1">IF(AB11="","",+HLOOKUP(AB11,$E11:$X$98,$AR11,FALSE))</f>
        <v/>
      </c>
      <c r="AX11" s="69" t="str">
        <f ca="1">+IF(E11=0,"",E11)</f>
        <v/>
      </c>
      <c r="AY11" s="69" t="str">
        <f ca="1">+IF(F11=0,"",F11)</f>
        <v/>
      </c>
      <c r="AZ11" s="69" t="str">
        <f t="shared" ref="AZ11:AZ74" ca="1" si="7">+IF(G11=0,"",G11)</f>
        <v/>
      </c>
      <c r="BA11" s="69" t="str">
        <f t="shared" ref="BA11:BA74" ca="1" si="8">+IF(H11=0,"",H11)</f>
        <v/>
      </c>
      <c r="BB11" s="69" t="str">
        <f t="shared" ref="BB11:BB74" ca="1" si="9">+IF(I11=0,"",I11)</f>
        <v/>
      </c>
      <c r="BC11" s="69" t="str">
        <f t="shared" ref="BC11:BC74" ca="1" si="10">+IF(J11=0,"",J11)</f>
        <v/>
      </c>
      <c r="BD11" s="69" t="str">
        <f t="shared" ref="BD11:BD74" ca="1" si="11">+IF(K11=0,"",K11)</f>
        <v/>
      </c>
      <c r="BE11" s="69" t="str">
        <f t="shared" ref="BE11:BE74" ca="1" si="12">+IF(L11=0,"",L11)</f>
        <v/>
      </c>
      <c r="BF11" s="69" t="str">
        <f t="shared" ref="BF11:BF74" ca="1" si="13">+IF(M11=0,"",M11)</f>
        <v/>
      </c>
      <c r="BG11" s="69" t="str">
        <f t="shared" ref="BG11:BG74" ca="1" si="14">+IF(N11=0,"",N11)</f>
        <v/>
      </c>
      <c r="BH11" s="69" t="str">
        <f t="shared" ref="BH11:BH74" ca="1" si="15">+IF(O11=0,"",O11)</f>
        <v/>
      </c>
      <c r="BI11" s="69" t="str">
        <f t="shared" ref="BI11:BI74" ca="1" si="16">+IF(P11=0,"",P11)</f>
        <v/>
      </c>
      <c r="BJ11" s="69" t="str">
        <f t="shared" ref="BJ11:BJ74" ca="1" si="17">+IF(Q11=0,"",Q11)</f>
        <v/>
      </c>
      <c r="BK11" s="69" t="str">
        <f t="shared" ref="BK11:BK74" ca="1" si="18">+IF(R11=0,"",R11)</f>
        <v/>
      </c>
      <c r="BL11" s="69" t="str">
        <f t="shared" ref="BL11:BL74" ca="1" si="19">+IF(S11=0,"",S11)</f>
        <v/>
      </c>
      <c r="BM11" s="69" t="str">
        <f t="shared" ref="BM11:BM74" ca="1" si="20">+IF(T11=0,"",T11)</f>
        <v/>
      </c>
      <c r="BN11" s="69" t="str">
        <f t="shared" ref="BN11:BN74" ca="1" si="21">+IF(U11=0,"",U11)</f>
        <v/>
      </c>
      <c r="BO11" s="69" t="str">
        <f t="shared" ref="BO11:BO74" ca="1" si="22">+IF(V11=0,"",V11)</f>
        <v/>
      </c>
      <c r="BP11" s="69" t="str">
        <f t="shared" ref="BP11:BP74" ca="1" si="23">+IF(W11=0,"",W11)</f>
        <v/>
      </c>
      <c r="BQ11" s="69"/>
      <c r="BR11" s="69"/>
    </row>
    <row r="12" spans="1:70" x14ac:dyDescent="0.2">
      <c r="A12" t="e">
        <f>+#REF!</f>
        <v>#REF!</v>
      </c>
      <c r="B12" t="e">
        <f>+#REF!</f>
        <v>#REF!</v>
      </c>
      <c r="C12" s="123" t="e">
        <f>+#REF!</f>
        <v>#REF!</v>
      </c>
      <c r="D12" s="19" t="e">
        <f>+#REF!</f>
        <v>#REF!</v>
      </c>
      <c r="E12" s="114">
        <f t="shared" ca="1" si="2"/>
        <v>0</v>
      </c>
      <c r="F12" s="36">
        <f t="shared" ca="1" si="2"/>
        <v>0</v>
      </c>
      <c r="G12" s="36">
        <f t="shared" ca="1" si="2"/>
        <v>0</v>
      </c>
      <c r="H12" s="36">
        <f t="shared" ca="1" si="2"/>
        <v>0</v>
      </c>
      <c r="I12" s="36">
        <f t="shared" ca="1" si="2"/>
        <v>0</v>
      </c>
      <c r="J12" s="36">
        <f t="shared" ca="1" si="2"/>
        <v>0</v>
      </c>
      <c r="K12" s="36">
        <f t="shared" ca="1" si="2"/>
        <v>0</v>
      </c>
      <c r="L12" s="36">
        <f t="shared" ca="1" si="2"/>
        <v>0</v>
      </c>
      <c r="M12" s="36">
        <f t="shared" ca="1" si="2"/>
        <v>0</v>
      </c>
      <c r="N12" s="36">
        <f t="shared" ca="1" si="2"/>
        <v>0</v>
      </c>
      <c r="O12" s="36">
        <f t="shared" ca="1" si="3"/>
        <v>0</v>
      </c>
      <c r="P12" s="36">
        <f t="shared" ca="1" si="3"/>
        <v>0</v>
      </c>
      <c r="Q12" s="36">
        <f t="shared" ca="1" si="3"/>
        <v>0</v>
      </c>
      <c r="R12" s="36">
        <f t="shared" ca="1" si="3"/>
        <v>0</v>
      </c>
      <c r="S12" s="36">
        <f t="shared" ca="1" si="3"/>
        <v>0</v>
      </c>
      <c r="T12" s="36">
        <f t="shared" ca="1" si="3"/>
        <v>0</v>
      </c>
      <c r="U12" s="36">
        <f t="shared" ca="1" si="3"/>
        <v>0</v>
      </c>
      <c r="V12" s="36">
        <f t="shared" ca="1" si="3"/>
        <v>0</v>
      </c>
      <c r="W12" s="36">
        <f t="shared" ca="1" si="3"/>
        <v>0</v>
      </c>
      <c r="X12" s="36">
        <f t="shared" ca="1" si="3"/>
        <v>0</v>
      </c>
      <c r="Y12" s="56"/>
      <c r="Z12" s="114" t="str">
        <f t="shared" ref="Z12:Z75" ca="1" si="24">IF($AO12="Right 3",AL12,AK12)</f>
        <v/>
      </c>
      <c r="AA12" s="36" t="str">
        <f t="shared" ref="AA12:AA75" ca="1" si="25">IF($AO12="Right 3",AM12,AL12)</f>
        <v/>
      </c>
      <c r="AB12" s="117" t="str">
        <f t="shared" ref="AB12:AB75" ca="1" si="26">IF($AO12="Right 3",AN12,AM12)</f>
        <v/>
      </c>
      <c r="AC12" s="121">
        <f t="shared" ref="AC12:AC75" ca="1" si="27">IF(AJ12="Yes",SUM(Z12:AB12),0)</f>
        <v>0</v>
      </c>
      <c r="AD12" s="141">
        <f t="shared" ref="AD12:AD75" ca="1" si="28">IF(AJ12="Yes",1/((1/Z12+1/AA12+1/AB12))*3*3,0)</f>
        <v>0</v>
      </c>
      <c r="AE12" s="199">
        <f t="shared" ref="AE12:AE42" ca="1" si="29">IF(AC12=0,0,RANK(AC12,AC$11:AC$97))</f>
        <v>0</v>
      </c>
      <c r="AF12" s="164">
        <f t="shared" ref="AF12:AF42" ca="1" si="30">IF(AD12=0,0,RANK(AD12,AD$11:AD$97))</f>
        <v>0</v>
      </c>
      <c r="AG12" s="106"/>
      <c r="AH12" s="92" t="str">
        <f t="shared" ref="AH12:AH75" ca="1" si="31">IF(COUNTIF(E12:X12,"&gt;=0.1")&gt;=3,"Yes","No")</f>
        <v>No</v>
      </c>
      <c r="AI12" s="92" t="str">
        <f t="shared" ref="AI12:AI75" ca="1" si="32">IF(SUMPRODUCT($E$8:$X$8,E12:X12)=0,"","Yes")</f>
        <v/>
      </c>
      <c r="AJ12" s="93" t="str">
        <f t="shared" ref="AJ12:AJ75" ca="1" si="33">IF(AND(AH12="Yes",AI12="Yes"),"Yes","")</f>
        <v/>
      </c>
      <c r="AK12" s="93" t="str">
        <f t="shared" ref="AK12:AK75" ca="1" si="34">IF(AJ12="Yes",ROUND(MAX(E$8*E12,F$8*F12,G$8*G12,H$8*H12,I$8*I12,J$8*J12,K$8*K12,L$8*L12,M$8*M12,N$8*N12,O$8*O12,P$8*P12,Q$8*Q12,R$8*R12,S$8*S12,T$8*T12,U$8*U12,V$8*V12,W$8*W12,X$8*X12),3),"")</f>
        <v/>
      </c>
      <c r="AL12" s="89" t="str">
        <f t="shared" ca="1" si="4"/>
        <v/>
      </c>
      <c r="AM12" s="89" t="str">
        <f t="shared" ca="1" si="5"/>
        <v/>
      </c>
      <c r="AN12" s="89" t="str">
        <f t="shared" ca="1" si="5"/>
        <v/>
      </c>
      <c r="AO12" s="91" t="str">
        <f t="shared" ref="AO12:AO75" ca="1" si="35">+IF(AJ12="Yes",IF(OR(AK12=AL12,AK12=AM12,AK12=AN12),"Right 3","Left 3"),"")</f>
        <v/>
      </c>
      <c r="AP12" s="91"/>
      <c r="AR12" s="19">
        <f t="shared" si="6"/>
        <v>87</v>
      </c>
      <c r="AS12" s="18" t="e">
        <f t="shared" ref="AS12:AS75" si="36">+C12</f>
        <v>#REF!</v>
      </c>
      <c r="AT12" s="55" t="str">
        <f ca="1">IF(Z12="","",+HLOOKUP(Z12,$E12:$X$98,$AR12,FALSE))</f>
        <v/>
      </c>
      <c r="AU12" s="55" t="str">
        <f ca="1">IF(AA12="","",+HLOOKUP(AA12,$E12:$X$98,$AR12,FALSE))</f>
        <v/>
      </c>
      <c r="AV12" s="138" t="str">
        <f ca="1">IF(AB12="","",+HLOOKUP(AB12,$E12:$X$98,$AR12,FALSE))</f>
        <v/>
      </c>
      <c r="AX12" s="69" t="str">
        <f t="shared" ref="AX12:AX75" ca="1" si="37">+IF(E12=0,"",E12)</f>
        <v/>
      </c>
      <c r="AY12" s="69" t="str">
        <f t="shared" ref="AY12:AY42" ca="1" si="38">+IF(F12=0,"",F12)</f>
        <v/>
      </c>
      <c r="AZ12" s="69" t="str">
        <f t="shared" ca="1" si="7"/>
        <v/>
      </c>
      <c r="BA12" s="69" t="str">
        <f t="shared" ca="1" si="8"/>
        <v/>
      </c>
      <c r="BB12" s="69" t="str">
        <f t="shared" ca="1" si="9"/>
        <v/>
      </c>
      <c r="BC12" s="69" t="str">
        <f t="shared" ca="1" si="10"/>
        <v/>
      </c>
      <c r="BD12" s="69" t="str">
        <f t="shared" ca="1" si="11"/>
        <v/>
      </c>
      <c r="BE12" s="69" t="str">
        <f t="shared" ca="1" si="12"/>
        <v/>
      </c>
      <c r="BF12" s="69" t="str">
        <f t="shared" ca="1" si="13"/>
        <v/>
      </c>
      <c r="BG12" s="69" t="str">
        <f t="shared" ca="1" si="14"/>
        <v/>
      </c>
      <c r="BH12" s="69" t="str">
        <f t="shared" ca="1" si="15"/>
        <v/>
      </c>
      <c r="BI12" s="69" t="str">
        <f t="shared" ca="1" si="16"/>
        <v/>
      </c>
      <c r="BJ12" s="69" t="str">
        <f t="shared" ca="1" si="17"/>
        <v/>
      </c>
      <c r="BK12" s="69" t="str">
        <f t="shared" ca="1" si="18"/>
        <v/>
      </c>
      <c r="BL12" s="69" t="str">
        <f t="shared" ca="1" si="19"/>
        <v/>
      </c>
      <c r="BM12" s="69" t="str">
        <f t="shared" ca="1" si="20"/>
        <v/>
      </c>
      <c r="BN12" s="69" t="str">
        <f t="shared" ca="1" si="21"/>
        <v/>
      </c>
      <c r="BO12" s="69" t="str">
        <f t="shared" ca="1" si="22"/>
        <v/>
      </c>
      <c r="BP12" s="69" t="str">
        <f t="shared" ca="1" si="23"/>
        <v/>
      </c>
      <c r="BQ12" s="69"/>
      <c r="BR12" s="69"/>
    </row>
    <row r="13" spans="1:70" x14ac:dyDescent="0.2">
      <c r="A13" t="e">
        <f>+#REF!</f>
        <v>#REF!</v>
      </c>
      <c r="B13" s="96" t="e">
        <f>+#REF!</f>
        <v>#REF!</v>
      </c>
      <c r="C13" s="124" t="e">
        <f>+#REF!</f>
        <v>#REF!</v>
      </c>
      <c r="D13" s="19" t="e">
        <f>+#REF!</f>
        <v>#REF!</v>
      </c>
      <c r="E13" s="115">
        <f t="shared" ca="1" si="2"/>
        <v>0</v>
      </c>
      <c r="F13" s="97">
        <f t="shared" ca="1" si="2"/>
        <v>0</v>
      </c>
      <c r="G13" s="97">
        <f t="shared" ca="1" si="2"/>
        <v>0</v>
      </c>
      <c r="H13" s="97">
        <f t="shared" ca="1" si="2"/>
        <v>0</v>
      </c>
      <c r="I13" s="97">
        <f t="shared" ca="1" si="2"/>
        <v>0</v>
      </c>
      <c r="J13" s="97">
        <f t="shared" ca="1" si="2"/>
        <v>0</v>
      </c>
      <c r="K13" s="97">
        <f t="shared" ca="1" si="2"/>
        <v>0</v>
      </c>
      <c r="L13" s="97">
        <f t="shared" ca="1" si="2"/>
        <v>0</v>
      </c>
      <c r="M13" s="97">
        <f t="shared" ca="1" si="2"/>
        <v>0</v>
      </c>
      <c r="N13" s="97">
        <f t="shared" ca="1" si="2"/>
        <v>0</v>
      </c>
      <c r="O13" s="97">
        <f t="shared" ca="1" si="3"/>
        <v>0</v>
      </c>
      <c r="P13" s="97">
        <f t="shared" ca="1" si="3"/>
        <v>0</v>
      </c>
      <c r="Q13" s="97">
        <f t="shared" ca="1" si="3"/>
        <v>0</v>
      </c>
      <c r="R13" s="97">
        <f t="shared" ca="1" si="3"/>
        <v>0</v>
      </c>
      <c r="S13" s="97">
        <f t="shared" ca="1" si="3"/>
        <v>0</v>
      </c>
      <c r="T13" s="97">
        <f t="shared" ca="1" si="3"/>
        <v>0</v>
      </c>
      <c r="U13" s="97">
        <f t="shared" ca="1" si="3"/>
        <v>0</v>
      </c>
      <c r="V13" s="97">
        <f t="shared" ca="1" si="3"/>
        <v>0</v>
      </c>
      <c r="W13" s="97">
        <f t="shared" ca="1" si="3"/>
        <v>0</v>
      </c>
      <c r="X13" s="97">
        <f t="shared" ca="1" si="3"/>
        <v>0</v>
      </c>
      <c r="Y13" s="189"/>
      <c r="Z13" s="115" t="str">
        <f t="shared" ca="1" si="24"/>
        <v/>
      </c>
      <c r="AA13" s="97" t="str">
        <f t="shared" ca="1" si="25"/>
        <v/>
      </c>
      <c r="AB13" s="118" t="str">
        <f t="shared" ca="1" si="26"/>
        <v/>
      </c>
      <c r="AC13" s="192">
        <f t="shared" ca="1" si="27"/>
        <v>0</v>
      </c>
      <c r="AD13" s="142">
        <f t="shared" ca="1" si="28"/>
        <v>0</v>
      </c>
      <c r="AE13" s="200">
        <f t="shared" ca="1" si="29"/>
        <v>0</v>
      </c>
      <c r="AF13" s="165">
        <f t="shared" ca="1" si="30"/>
        <v>0</v>
      </c>
      <c r="AG13" s="80"/>
      <c r="AH13" s="98" t="str">
        <f t="shared" ca="1" si="31"/>
        <v>No</v>
      </c>
      <c r="AI13" s="98" t="str">
        <f t="shared" ca="1" si="32"/>
        <v/>
      </c>
      <c r="AJ13" s="99" t="str">
        <f t="shared" ca="1" si="33"/>
        <v/>
      </c>
      <c r="AK13" s="99" t="str">
        <f t="shared" ca="1" si="34"/>
        <v/>
      </c>
      <c r="AL13" s="100" t="str">
        <f t="shared" ca="1" si="4"/>
        <v/>
      </c>
      <c r="AM13" s="100" t="str">
        <f t="shared" ca="1" si="5"/>
        <v/>
      </c>
      <c r="AN13" s="100" t="str">
        <f t="shared" ca="1" si="5"/>
        <v/>
      </c>
      <c r="AO13" s="101" t="str">
        <f t="shared" ca="1" si="35"/>
        <v/>
      </c>
      <c r="AP13" s="91"/>
      <c r="AR13" s="19">
        <f t="shared" si="6"/>
        <v>86</v>
      </c>
      <c r="AS13" s="18" t="e">
        <f t="shared" si="36"/>
        <v>#REF!</v>
      </c>
      <c r="AT13" s="55" t="str">
        <f ca="1">IF(Z13="","",+HLOOKUP(Z13,$E13:$X$98,$AR13,FALSE))</f>
        <v/>
      </c>
      <c r="AU13" s="55" t="str">
        <f ca="1">IF(AA13="","",+HLOOKUP(AA13,$E13:$X$98,$AR13,FALSE))</f>
        <v/>
      </c>
      <c r="AV13" s="138" t="str">
        <f ca="1">IF(AB13="","",+HLOOKUP(AB13,$E13:$X$98,$AR13,FALSE))</f>
        <v/>
      </c>
      <c r="AX13" s="69" t="str">
        <f t="shared" ca="1" si="37"/>
        <v/>
      </c>
      <c r="AY13" s="69" t="str">
        <f t="shared" ca="1" si="38"/>
        <v/>
      </c>
      <c r="AZ13" s="69" t="str">
        <f t="shared" ca="1" si="7"/>
        <v/>
      </c>
      <c r="BA13" s="69" t="str">
        <f t="shared" ca="1" si="8"/>
        <v/>
      </c>
      <c r="BB13" s="69" t="str">
        <f t="shared" ca="1" si="9"/>
        <v/>
      </c>
      <c r="BC13" s="69" t="str">
        <f t="shared" ca="1" si="10"/>
        <v/>
      </c>
      <c r="BD13" s="69" t="str">
        <f t="shared" ca="1" si="11"/>
        <v/>
      </c>
      <c r="BE13" s="69" t="str">
        <f t="shared" ca="1" si="12"/>
        <v/>
      </c>
      <c r="BF13" s="69" t="str">
        <f t="shared" ca="1" si="13"/>
        <v/>
      </c>
      <c r="BG13" s="69" t="str">
        <f t="shared" ca="1" si="14"/>
        <v/>
      </c>
      <c r="BH13" s="69" t="str">
        <f t="shared" ca="1" si="15"/>
        <v/>
      </c>
      <c r="BI13" s="69" t="str">
        <f t="shared" ca="1" si="16"/>
        <v/>
      </c>
      <c r="BJ13" s="69" t="str">
        <f t="shared" ca="1" si="17"/>
        <v/>
      </c>
      <c r="BK13" s="69" t="str">
        <f t="shared" ca="1" si="18"/>
        <v/>
      </c>
      <c r="BL13" s="69" t="str">
        <f t="shared" ca="1" si="19"/>
        <v/>
      </c>
      <c r="BM13" s="69" t="str">
        <f t="shared" ca="1" si="20"/>
        <v/>
      </c>
      <c r="BN13" s="69" t="str">
        <f t="shared" ca="1" si="21"/>
        <v/>
      </c>
      <c r="BO13" s="69" t="str">
        <f t="shared" ca="1" si="22"/>
        <v/>
      </c>
      <c r="BP13" s="69" t="str">
        <f t="shared" ca="1" si="23"/>
        <v/>
      </c>
      <c r="BQ13" s="69"/>
      <c r="BR13" s="69"/>
    </row>
    <row r="14" spans="1:70" x14ac:dyDescent="0.2">
      <c r="A14" t="e">
        <f>+#REF!</f>
        <v>#REF!</v>
      </c>
      <c r="B14" t="e">
        <f>+#REF!</f>
        <v>#REF!</v>
      </c>
      <c r="C14" s="123" t="e">
        <f>+#REF!</f>
        <v>#REF!</v>
      </c>
      <c r="D14" s="19" t="e">
        <f>+#REF!</f>
        <v>#REF!</v>
      </c>
      <c r="E14" s="114">
        <f t="shared" ca="1" si="2"/>
        <v>0</v>
      </c>
      <c r="F14" s="36">
        <f t="shared" ca="1" si="2"/>
        <v>0</v>
      </c>
      <c r="G14" s="36">
        <f t="shared" ca="1" si="2"/>
        <v>0</v>
      </c>
      <c r="H14" s="36">
        <f t="shared" ca="1" si="2"/>
        <v>0</v>
      </c>
      <c r="I14" s="36">
        <f t="shared" ca="1" si="2"/>
        <v>0</v>
      </c>
      <c r="J14" s="36">
        <f t="shared" ca="1" si="2"/>
        <v>0</v>
      </c>
      <c r="K14" s="36">
        <f t="shared" ca="1" si="2"/>
        <v>0</v>
      </c>
      <c r="L14" s="36">
        <f t="shared" ca="1" si="2"/>
        <v>0</v>
      </c>
      <c r="M14" s="36">
        <f t="shared" ca="1" si="2"/>
        <v>0</v>
      </c>
      <c r="N14" s="36">
        <f t="shared" ca="1" si="2"/>
        <v>0</v>
      </c>
      <c r="O14" s="36">
        <f t="shared" ca="1" si="3"/>
        <v>0</v>
      </c>
      <c r="P14" s="36">
        <f t="shared" ca="1" si="3"/>
        <v>0</v>
      </c>
      <c r="Q14" s="36">
        <f t="shared" ca="1" si="3"/>
        <v>0</v>
      </c>
      <c r="R14" s="36">
        <f t="shared" ca="1" si="3"/>
        <v>0</v>
      </c>
      <c r="S14" s="36">
        <f t="shared" ca="1" si="3"/>
        <v>0</v>
      </c>
      <c r="T14" s="36">
        <f t="shared" ca="1" si="3"/>
        <v>0</v>
      </c>
      <c r="U14" s="36">
        <f t="shared" ca="1" si="3"/>
        <v>0</v>
      </c>
      <c r="V14" s="36">
        <f t="shared" ca="1" si="3"/>
        <v>0</v>
      </c>
      <c r="W14" s="36">
        <f t="shared" ca="1" si="3"/>
        <v>0</v>
      </c>
      <c r="X14" s="36">
        <f t="shared" ca="1" si="3"/>
        <v>0</v>
      </c>
      <c r="Y14" s="56"/>
      <c r="Z14" s="114" t="str">
        <f t="shared" ca="1" si="24"/>
        <v/>
      </c>
      <c r="AA14" s="36" t="str">
        <f t="shared" ca="1" si="25"/>
        <v/>
      </c>
      <c r="AB14" s="117" t="str">
        <f t="shared" ca="1" si="26"/>
        <v/>
      </c>
      <c r="AC14" s="121">
        <f t="shared" ca="1" si="27"/>
        <v>0</v>
      </c>
      <c r="AD14" s="141">
        <f t="shared" ca="1" si="28"/>
        <v>0</v>
      </c>
      <c r="AE14" s="199">
        <f t="shared" ca="1" si="29"/>
        <v>0</v>
      </c>
      <c r="AF14" s="164">
        <f t="shared" ca="1" si="30"/>
        <v>0</v>
      </c>
      <c r="AG14" s="106"/>
      <c r="AH14" s="92" t="str">
        <f t="shared" ca="1" si="31"/>
        <v>No</v>
      </c>
      <c r="AI14" s="92" t="str">
        <f t="shared" ca="1" si="32"/>
        <v/>
      </c>
      <c r="AJ14" s="104" t="str">
        <f t="shared" ca="1" si="33"/>
        <v/>
      </c>
      <c r="AK14" s="93" t="str">
        <f t="shared" ca="1" si="34"/>
        <v/>
      </c>
      <c r="AL14" s="89" t="str">
        <f t="shared" ca="1" si="4"/>
        <v/>
      </c>
      <c r="AM14" s="89" t="str">
        <f t="shared" ca="1" si="5"/>
        <v/>
      </c>
      <c r="AN14" s="89" t="str">
        <f t="shared" ca="1" si="5"/>
        <v/>
      </c>
      <c r="AO14" s="91" t="str">
        <f t="shared" ca="1" si="35"/>
        <v/>
      </c>
      <c r="AP14" s="91"/>
      <c r="AR14" s="19">
        <f t="shared" si="6"/>
        <v>85</v>
      </c>
      <c r="AS14" s="18" t="e">
        <f t="shared" si="36"/>
        <v>#REF!</v>
      </c>
      <c r="AT14" s="55" t="str">
        <f ca="1">IF(Z14="","",+HLOOKUP(Z14,$E14:$X$98,$AR14,FALSE))</f>
        <v/>
      </c>
      <c r="AU14" s="55" t="str">
        <f ca="1">IF(AA14="","",+HLOOKUP(AA14,$E14:$X$98,$AR14,FALSE))</f>
        <v/>
      </c>
      <c r="AV14" s="138" t="str">
        <f ca="1">IF(AB14="","",+HLOOKUP(AB14,$E14:$X$98,$AR14,FALSE))</f>
        <v/>
      </c>
      <c r="AX14" s="69" t="str">
        <f t="shared" ca="1" si="37"/>
        <v/>
      </c>
      <c r="AY14" s="69" t="str">
        <f t="shared" ca="1" si="38"/>
        <v/>
      </c>
      <c r="AZ14" s="69" t="str">
        <f t="shared" ca="1" si="7"/>
        <v/>
      </c>
      <c r="BA14" s="69" t="str">
        <f t="shared" ca="1" si="8"/>
        <v/>
      </c>
      <c r="BB14" s="69" t="str">
        <f t="shared" ca="1" si="9"/>
        <v/>
      </c>
      <c r="BC14" s="69" t="str">
        <f t="shared" ca="1" si="10"/>
        <v/>
      </c>
      <c r="BD14" s="69" t="str">
        <f t="shared" ca="1" si="11"/>
        <v/>
      </c>
      <c r="BE14" s="69" t="str">
        <f t="shared" ca="1" si="12"/>
        <v/>
      </c>
      <c r="BF14" s="69" t="str">
        <f t="shared" ca="1" si="13"/>
        <v/>
      </c>
      <c r="BG14" s="69" t="str">
        <f t="shared" ca="1" si="14"/>
        <v/>
      </c>
      <c r="BH14" s="69" t="str">
        <f t="shared" ca="1" si="15"/>
        <v/>
      </c>
      <c r="BI14" s="69" t="str">
        <f t="shared" ca="1" si="16"/>
        <v/>
      </c>
      <c r="BJ14" s="69" t="str">
        <f t="shared" ca="1" si="17"/>
        <v/>
      </c>
      <c r="BK14" s="69" t="str">
        <f t="shared" ca="1" si="18"/>
        <v/>
      </c>
      <c r="BL14" s="69" t="str">
        <f t="shared" ca="1" si="19"/>
        <v/>
      </c>
      <c r="BM14" s="69" t="str">
        <f t="shared" ca="1" si="20"/>
        <v/>
      </c>
      <c r="BN14" s="69" t="str">
        <f t="shared" ca="1" si="21"/>
        <v/>
      </c>
      <c r="BO14" s="69" t="str">
        <f t="shared" ca="1" si="22"/>
        <v/>
      </c>
      <c r="BP14" s="69" t="str">
        <f t="shared" ca="1" si="23"/>
        <v/>
      </c>
      <c r="BQ14" s="69"/>
      <c r="BR14" s="69"/>
    </row>
    <row r="15" spans="1:70" x14ac:dyDescent="0.2">
      <c r="A15" t="e">
        <f>+#REF!</f>
        <v>#REF!</v>
      </c>
      <c r="B15" t="e">
        <f>+#REF!</f>
        <v>#REF!</v>
      </c>
      <c r="C15" s="123" t="e">
        <f>+#REF!</f>
        <v>#REF!</v>
      </c>
      <c r="D15" s="19" t="e">
        <f>+#REF!</f>
        <v>#REF!</v>
      </c>
      <c r="E15" s="114">
        <f t="shared" ca="1" si="2"/>
        <v>0</v>
      </c>
      <c r="F15" s="36">
        <f t="shared" ca="1" si="2"/>
        <v>0</v>
      </c>
      <c r="G15" s="36">
        <f t="shared" ca="1" si="2"/>
        <v>0</v>
      </c>
      <c r="H15" s="36">
        <f t="shared" ca="1" si="2"/>
        <v>0</v>
      </c>
      <c r="I15" s="36">
        <f t="shared" ca="1" si="2"/>
        <v>0</v>
      </c>
      <c r="J15" s="36">
        <f t="shared" ca="1" si="2"/>
        <v>0</v>
      </c>
      <c r="K15" s="36">
        <f t="shared" ca="1" si="2"/>
        <v>0</v>
      </c>
      <c r="L15" s="36">
        <f t="shared" ca="1" si="2"/>
        <v>0</v>
      </c>
      <c r="M15" s="36">
        <f t="shared" ca="1" si="2"/>
        <v>0</v>
      </c>
      <c r="N15" s="36">
        <f t="shared" ca="1" si="2"/>
        <v>0</v>
      </c>
      <c r="O15" s="36">
        <f t="shared" ca="1" si="3"/>
        <v>0</v>
      </c>
      <c r="P15" s="36">
        <f t="shared" ca="1" si="3"/>
        <v>0</v>
      </c>
      <c r="Q15" s="36">
        <f t="shared" ca="1" si="3"/>
        <v>0</v>
      </c>
      <c r="R15" s="36">
        <f t="shared" ca="1" si="3"/>
        <v>0</v>
      </c>
      <c r="S15" s="36">
        <f t="shared" ca="1" si="3"/>
        <v>0</v>
      </c>
      <c r="T15" s="36">
        <f t="shared" ca="1" si="3"/>
        <v>0</v>
      </c>
      <c r="U15" s="36">
        <f t="shared" ca="1" si="3"/>
        <v>0</v>
      </c>
      <c r="V15" s="36">
        <f t="shared" ca="1" si="3"/>
        <v>0</v>
      </c>
      <c r="W15" s="36">
        <f t="shared" ca="1" si="3"/>
        <v>0</v>
      </c>
      <c r="X15" s="36">
        <f t="shared" ca="1" si="3"/>
        <v>0</v>
      </c>
      <c r="Y15" s="56"/>
      <c r="Z15" s="114" t="str">
        <f t="shared" ca="1" si="24"/>
        <v/>
      </c>
      <c r="AA15" s="36" t="str">
        <f t="shared" ca="1" si="25"/>
        <v/>
      </c>
      <c r="AB15" s="117" t="str">
        <f t="shared" ca="1" si="26"/>
        <v/>
      </c>
      <c r="AC15" s="121">
        <f t="shared" ca="1" si="27"/>
        <v>0</v>
      </c>
      <c r="AD15" s="141">
        <f t="shared" ca="1" si="28"/>
        <v>0</v>
      </c>
      <c r="AE15" s="199">
        <f t="shared" ca="1" si="29"/>
        <v>0</v>
      </c>
      <c r="AF15" s="164">
        <f t="shared" ca="1" si="30"/>
        <v>0</v>
      </c>
      <c r="AG15" s="106"/>
      <c r="AH15" s="92" t="str">
        <f t="shared" ca="1" si="31"/>
        <v>No</v>
      </c>
      <c r="AI15" s="92" t="str">
        <f t="shared" ca="1" si="32"/>
        <v/>
      </c>
      <c r="AJ15" s="104" t="str">
        <f t="shared" ca="1" si="33"/>
        <v/>
      </c>
      <c r="AK15" s="93" t="str">
        <f t="shared" ca="1" si="34"/>
        <v/>
      </c>
      <c r="AL15" s="89" t="str">
        <f t="shared" ca="1" si="4"/>
        <v/>
      </c>
      <c r="AM15" s="89" t="str">
        <f t="shared" ca="1" si="5"/>
        <v/>
      </c>
      <c r="AN15" s="89" t="str">
        <f t="shared" ca="1" si="5"/>
        <v/>
      </c>
      <c r="AO15" s="91" t="str">
        <f t="shared" ca="1" si="35"/>
        <v/>
      </c>
      <c r="AP15" s="91"/>
      <c r="AR15" s="19">
        <f t="shared" si="6"/>
        <v>84</v>
      </c>
      <c r="AS15" s="18" t="e">
        <f t="shared" si="36"/>
        <v>#REF!</v>
      </c>
      <c r="AT15" s="55" t="str">
        <f ca="1">IF(Z15="","",+HLOOKUP(Z15,$E15:$X$98,$AR15,FALSE))</f>
        <v/>
      </c>
      <c r="AU15" s="55" t="str">
        <f ca="1">IF(AA15="","",+HLOOKUP(AA15,$E15:$X$98,$AR15,FALSE))</f>
        <v/>
      </c>
      <c r="AV15" s="138" t="str">
        <f ca="1">IF(AB15="","",+HLOOKUP(AB15,$E15:$X$98,$AR15,FALSE))</f>
        <v/>
      </c>
      <c r="AX15" s="69" t="str">
        <f t="shared" ca="1" si="37"/>
        <v/>
      </c>
      <c r="AY15" s="69" t="str">
        <f t="shared" ca="1" si="38"/>
        <v/>
      </c>
      <c r="AZ15" s="69" t="str">
        <f t="shared" ca="1" si="7"/>
        <v/>
      </c>
      <c r="BA15" s="69" t="str">
        <f t="shared" ca="1" si="8"/>
        <v/>
      </c>
      <c r="BB15" s="69" t="str">
        <f t="shared" ca="1" si="9"/>
        <v/>
      </c>
      <c r="BC15" s="69" t="str">
        <f t="shared" ca="1" si="10"/>
        <v/>
      </c>
      <c r="BD15" s="69" t="str">
        <f t="shared" ca="1" si="11"/>
        <v/>
      </c>
      <c r="BE15" s="69" t="str">
        <f t="shared" ca="1" si="12"/>
        <v/>
      </c>
      <c r="BF15" s="69" t="str">
        <f t="shared" ca="1" si="13"/>
        <v/>
      </c>
      <c r="BG15" s="69" t="str">
        <f t="shared" ca="1" si="14"/>
        <v/>
      </c>
      <c r="BH15" s="69" t="str">
        <f t="shared" ca="1" si="15"/>
        <v/>
      </c>
      <c r="BI15" s="69" t="str">
        <f t="shared" ca="1" si="16"/>
        <v/>
      </c>
      <c r="BJ15" s="69" t="str">
        <f t="shared" ca="1" si="17"/>
        <v/>
      </c>
      <c r="BK15" s="69" t="str">
        <f t="shared" ca="1" si="18"/>
        <v/>
      </c>
      <c r="BL15" s="69" t="str">
        <f t="shared" ca="1" si="19"/>
        <v/>
      </c>
      <c r="BM15" s="69" t="str">
        <f t="shared" ca="1" si="20"/>
        <v/>
      </c>
      <c r="BN15" s="69" t="str">
        <f t="shared" ca="1" si="21"/>
        <v/>
      </c>
      <c r="BO15" s="69" t="str">
        <f t="shared" ca="1" si="22"/>
        <v/>
      </c>
      <c r="BP15" s="69" t="str">
        <f t="shared" ca="1" si="23"/>
        <v/>
      </c>
      <c r="BQ15" s="69"/>
      <c r="BR15" s="69"/>
    </row>
    <row r="16" spans="1:70" x14ac:dyDescent="0.2">
      <c r="A16" t="e">
        <f>+#REF!</f>
        <v>#REF!</v>
      </c>
      <c r="B16" s="96" t="e">
        <f>+#REF!</f>
        <v>#REF!</v>
      </c>
      <c r="C16" s="124" t="e">
        <f>+#REF!</f>
        <v>#REF!</v>
      </c>
      <c r="D16" s="19" t="e">
        <f>+#REF!</f>
        <v>#REF!</v>
      </c>
      <c r="E16" s="115">
        <f t="shared" ca="1" si="2"/>
        <v>0</v>
      </c>
      <c r="F16" s="97">
        <f t="shared" ca="1" si="2"/>
        <v>0</v>
      </c>
      <c r="G16" s="97">
        <f t="shared" ca="1" si="2"/>
        <v>0</v>
      </c>
      <c r="H16" s="97">
        <f t="shared" ca="1" si="2"/>
        <v>0</v>
      </c>
      <c r="I16" s="97">
        <f t="shared" ca="1" si="2"/>
        <v>0</v>
      </c>
      <c r="J16" s="97">
        <f t="shared" ca="1" si="2"/>
        <v>0</v>
      </c>
      <c r="K16" s="97">
        <f t="shared" ca="1" si="2"/>
        <v>0</v>
      </c>
      <c r="L16" s="97">
        <f t="shared" ca="1" si="2"/>
        <v>0</v>
      </c>
      <c r="M16" s="97">
        <f t="shared" ca="1" si="2"/>
        <v>0</v>
      </c>
      <c r="N16" s="97">
        <f t="shared" ca="1" si="2"/>
        <v>0</v>
      </c>
      <c r="O16" s="97">
        <f t="shared" ca="1" si="3"/>
        <v>0</v>
      </c>
      <c r="P16" s="97">
        <f t="shared" ca="1" si="3"/>
        <v>0</v>
      </c>
      <c r="Q16" s="97">
        <f t="shared" ca="1" si="3"/>
        <v>0</v>
      </c>
      <c r="R16" s="97">
        <f t="shared" ca="1" si="3"/>
        <v>0</v>
      </c>
      <c r="S16" s="97">
        <f t="shared" ca="1" si="3"/>
        <v>0</v>
      </c>
      <c r="T16" s="97">
        <f t="shared" ca="1" si="3"/>
        <v>0</v>
      </c>
      <c r="U16" s="97">
        <f t="shared" ca="1" si="3"/>
        <v>0</v>
      </c>
      <c r="V16" s="97">
        <f t="shared" ca="1" si="3"/>
        <v>0</v>
      </c>
      <c r="W16" s="97">
        <f t="shared" ca="1" si="3"/>
        <v>0</v>
      </c>
      <c r="X16" s="97">
        <f t="shared" ca="1" si="3"/>
        <v>0</v>
      </c>
      <c r="Y16" s="189"/>
      <c r="Z16" s="115" t="str">
        <f t="shared" ca="1" si="24"/>
        <v/>
      </c>
      <c r="AA16" s="97" t="str">
        <f t="shared" ca="1" si="25"/>
        <v/>
      </c>
      <c r="AB16" s="118" t="str">
        <f t="shared" ca="1" si="26"/>
        <v/>
      </c>
      <c r="AC16" s="192">
        <f t="shared" ca="1" si="27"/>
        <v>0</v>
      </c>
      <c r="AD16" s="142">
        <f t="shared" ca="1" si="28"/>
        <v>0</v>
      </c>
      <c r="AE16" s="200">
        <f t="shared" ca="1" si="29"/>
        <v>0</v>
      </c>
      <c r="AF16" s="165">
        <f t="shared" ca="1" si="30"/>
        <v>0</v>
      </c>
      <c r="AG16" s="80"/>
      <c r="AH16" s="98" t="str">
        <f t="shared" ca="1" si="31"/>
        <v>No</v>
      </c>
      <c r="AI16" s="98" t="str">
        <f t="shared" ca="1" si="32"/>
        <v/>
      </c>
      <c r="AJ16" s="99" t="str">
        <f t="shared" ca="1" si="33"/>
        <v/>
      </c>
      <c r="AK16" s="99" t="str">
        <f t="shared" ca="1" si="34"/>
        <v/>
      </c>
      <c r="AL16" s="100" t="str">
        <f t="shared" ca="1" si="4"/>
        <v/>
      </c>
      <c r="AM16" s="100" t="str">
        <f t="shared" ca="1" si="5"/>
        <v/>
      </c>
      <c r="AN16" s="100" t="str">
        <f t="shared" ca="1" si="5"/>
        <v/>
      </c>
      <c r="AO16" s="101" t="str">
        <f t="shared" ca="1" si="35"/>
        <v/>
      </c>
      <c r="AP16" s="91"/>
      <c r="AR16" s="19">
        <f t="shared" si="6"/>
        <v>83</v>
      </c>
      <c r="AS16" s="18" t="e">
        <f t="shared" si="36"/>
        <v>#REF!</v>
      </c>
      <c r="AT16" s="55" t="str">
        <f ca="1">IF(Z16="","",+HLOOKUP(Z16,$E16:$X$98,$AR16,FALSE))</f>
        <v/>
      </c>
      <c r="AU16" s="55" t="str">
        <f ca="1">IF(AA16="","",+HLOOKUP(AA16,$E16:$X$98,$AR16,FALSE))</f>
        <v/>
      </c>
      <c r="AV16" s="138" t="str">
        <f ca="1">IF(AB16="","",+HLOOKUP(AB16,$E16:$X$98,$AR16,FALSE))</f>
        <v/>
      </c>
      <c r="AX16" s="69" t="str">
        <f t="shared" ca="1" si="37"/>
        <v/>
      </c>
      <c r="AY16" s="69" t="str">
        <f t="shared" ca="1" si="38"/>
        <v/>
      </c>
      <c r="AZ16" s="69" t="str">
        <f t="shared" ca="1" si="7"/>
        <v/>
      </c>
      <c r="BA16" s="69" t="str">
        <f t="shared" ca="1" si="8"/>
        <v/>
      </c>
      <c r="BB16" s="69" t="str">
        <f t="shared" ca="1" si="9"/>
        <v/>
      </c>
      <c r="BC16" s="69" t="str">
        <f t="shared" ca="1" si="10"/>
        <v/>
      </c>
      <c r="BD16" s="69" t="str">
        <f t="shared" ca="1" si="11"/>
        <v/>
      </c>
      <c r="BE16" s="69" t="str">
        <f t="shared" ca="1" si="12"/>
        <v/>
      </c>
      <c r="BF16" s="69" t="str">
        <f t="shared" ca="1" si="13"/>
        <v/>
      </c>
      <c r="BG16" s="69" t="str">
        <f t="shared" ca="1" si="14"/>
        <v/>
      </c>
      <c r="BH16" s="69" t="str">
        <f t="shared" ca="1" si="15"/>
        <v/>
      </c>
      <c r="BI16" s="69" t="str">
        <f t="shared" ca="1" si="16"/>
        <v/>
      </c>
      <c r="BJ16" s="69" t="str">
        <f t="shared" ca="1" si="17"/>
        <v/>
      </c>
      <c r="BK16" s="69" t="str">
        <f t="shared" ca="1" si="18"/>
        <v/>
      </c>
      <c r="BL16" s="69" t="str">
        <f t="shared" ca="1" si="19"/>
        <v/>
      </c>
      <c r="BM16" s="69" t="str">
        <f t="shared" ca="1" si="20"/>
        <v/>
      </c>
      <c r="BN16" s="69" t="str">
        <f t="shared" ca="1" si="21"/>
        <v/>
      </c>
      <c r="BO16" s="69" t="str">
        <f t="shared" ca="1" si="22"/>
        <v/>
      </c>
      <c r="BP16" s="69" t="str">
        <f t="shared" ca="1" si="23"/>
        <v/>
      </c>
      <c r="BQ16" s="69"/>
      <c r="BR16" s="69"/>
    </row>
    <row r="17" spans="1:70" x14ac:dyDescent="0.2">
      <c r="A17" t="e">
        <f>+#REF!</f>
        <v>#REF!</v>
      </c>
      <c r="B17" t="e">
        <f>+#REF!</f>
        <v>#REF!</v>
      </c>
      <c r="C17" s="123" t="e">
        <f>+#REF!</f>
        <v>#REF!</v>
      </c>
      <c r="D17" s="19" t="e">
        <f>+#REF!</f>
        <v>#REF!</v>
      </c>
      <c r="E17" s="114">
        <f t="shared" ca="1" si="2"/>
        <v>0</v>
      </c>
      <c r="F17" s="36">
        <f t="shared" ca="1" si="2"/>
        <v>0</v>
      </c>
      <c r="G17" s="36">
        <f t="shared" ca="1" si="2"/>
        <v>0</v>
      </c>
      <c r="H17" s="36">
        <f t="shared" ca="1" si="2"/>
        <v>0</v>
      </c>
      <c r="I17" s="36">
        <f t="shared" ca="1" si="2"/>
        <v>0</v>
      </c>
      <c r="J17" s="36">
        <f t="shared" ca="1" si="2"/>
        <v>0</v>
      </c>
      <c r="K17" s="36">
        <f t="shared" ca="1" si="2"/>
        <v>0</v>
      </c>
      <c r="L17" s="36">
        <f t="shared" ca="1" si="2"/>
        <v>0</v>
      </c>
      <c r="M17" s="36">
        <f t="shared" ca="1" si="2"/>
        <v>0</v>
      </c>
      <c r="N17" s="36">
        <f t="shared" ca="1" si="2"/>
        <v>0</v>
      </c>
      <c r="O17" s="36">
        <f t="shared" ca="1" si="3"/>
        <v>0</v>
      </c>
      <c r="P17" s="36">
        <f t="shared" ca="1" si="3"/>
        <v>0</v>
      </c>
      <c r="Q17" s="36">
        <f t="shared" ca="1" si="3"/>
        <v>0</v>
      </c>
      <c r="R17" s="36">
        <f t="shared" ca="1" si="3"/>
        <v>0</v>
      </c>
      <c r="S17" s="36">
        <f t="shared" ca="1" si="3"/>
        <v>0</v>
      </c>
      <c r="T17" s="36">
        <f t="shared" ca="1" si="3"/>
        <v>0</v>
      </c>
      <c r="U17" s="36">
        <f t="shared" ca="1" si="3"/>
        <v>0</v>
      </c>
      <c r="V17" s="36">
        <f t="shared" ca="1" si="3"/>
        <v>0</v>
      </c>
      <c r="W17" s="36">
        <f t="shared" ca="1" si="3"/>
        <v>0</v>
      </c>
      <c r="X17" s="36">
        <f t="shared" ca="1" si="3"/>
        <v>0</v>
      </c>
      <c r="Y17" s="56"/>
      <c r="Z17" s="114" t="str">
        <f t="shared" ca="1" si="24"/>
        <v/>
      </c>
      <c r="AA17" s="36" t="str">
        <f t="shared" ca="1" si="25"/>
        <v/>
      </c>
      <c r="AB17" s="117" t="str">
        <f t="shared" ca="1" si="26"/>
        <v/>
      </c>
      <c r="AC17" s="121">
        <f t="shared" ca="1" si="27"/>
        <v>0</v>
      </c>
      <c r="AD17" s="141">
        <f t="shared" ca="1" si="28"/>
        <v>0</v>
      </c>
      <c r="AE17" s="199">
        <f t="shared" ca="1" si="29"/>
        <v>0</v>
      </c>
      <c r="AF17" s="164">
        <f t="shared" ca="1" si="30"/>
        <v>0</v>
      </c>
      <c r="AG17" s="106"/>
      <c r="AH17" s="92" t="str">
        <f t="shared" ca="1" si="31"/>
        <v>No</v>
      </c>
      <c r="AI17" s="92" t="str">
        <f t="shared" ca="1" si="32"/>
        <v/>
      </c>
      <c r="AJ17" s="93" t="str">
        <f t="shared" ca="1" si="33"/>
        <v/>
      </c>
      <c r="AK17" s="93" t="str">
        <f t="shared" ca="1" si="34"/>
        <v/>
      </c>
      <c r="AL17" s="89" t="str">
        <f t="shared" ca="1" si="4"/>
        <v/>
      </c>
      <c r="AM17" s="89" t="str">
        <f t="shared" ca="1" si="5"/>
        <v/>
      </c>
      <c r="AN17" s="89" t="str">
        <f t="shared" ca="1" si="5"/>
        <v/>
      </c>
      <c r="AO17" s="91" t="str">
        <f t="shared" ca="1" si="35"/>
        <v/>
      </c>
      <c r="AP17" s="91"/>
      <c r="AR17" s="19">
        <f t="shared" si="6"/>
        <v>82</v>
      </c>
      <c r="AS17" s="18" t="e">
        <f t="shared" si="36"/>
        <v>#REF!</v>
      </c>
      <c r="AT17" s="55" t="str">
        <f ca="1">IF(Z17="","",+HLOOKUP(Z17,$E17:$X$98,$AR17,FALSE))</f>
        <v/>
      </c>
      <c r="AU17" s="55" t="str">
        <f ca="1">IF(AA17="","",+HLOOKUP(AA17,$E17:$X$98,$AR17,FALSE))</f>
        <v/>
      </c>
      <c r="AV17" s="138" t="str">
        <f ca="1">IF(AB17="","",+HLOOKUP(AB17,$E17:$X$98,$AR17,FALSE))</f>
        <v/>
      </c>
      <c r="AX17" s="69" t="str">
        <f t="shared" ca="1" si="37"/>
        <v/>
      </c>
      <c r="AY17" s="69" t="str">
        <f t="shared" ca="1" si="38"/>
        <v/>
      </c>
      <c r="AZ17" s="69" t="str">
        <f t="shared" ca="1" si="7"/>
        <v/>
      </c>
      <c r="BA17" s="69" t="str">
        <f t="shared" ca="1" si="8"/>
        <v/>
      </c>
      <c r="BB17" s="69" t="str">
        <f t="shared" ca="1" si="9"/>
        <v/>
      </c>
      <c r="BC17" s="69" t="str">
        <f t="shared" ca="1" si="10"/>
        <v/>
      </c>
      <c r="BD17" s="69" t="str">
        <f t="shared" ca="1" si="11"/>
        <v/>
      </c>
      <c r="BE17" s="69" t="str">
        <f t="shared" ca="1" si="12"/>
        <v/>
      </c>
      <c r="BF17" s="69" t="str">
        <f t="shared" ca="1" si="13"/>
        <v/>
      </c>
      <c r="BG17" s="69" t="str">
        <f t="shared" ca="1" si="14"/>
        <v/>
      </c>
      <c r="BH17" s="69" t="str">
        <f t="shared" ca="1" si="15"/>
        <v/>
      </c>
      <c r="BI17" s="69" t="str">
        <f t="shared" ca="1" si="16"/>
        <v/>
      </c>
      <c r="BJ17" s="69" t="str">
        <f t="shared" ca="1" si="17"/>
        <v/>
      </c>
      <c r="BK17" s="69" t="str">
        <f t="shared" ca="1" si="18"/>
        <v/>
      </c>
      <c r="BL17" s="69" t="str">
        <f t="shared" ca="1" si="19"/>
        <v/>
      </c>
      <c r="BM17" s="69" t="str">
        <f t="shared" ca="1" si="20"/>
        <v/>
      </c>
      <c r="BN17" s="69" t="str">
        <f t="shared" ca="1" si="21"/>
        <v/>
      </c>
      <c r="BO17" s="69" t="str">
        <f t="shared" ca="1" si="22"/>
        <v/>
      </c>
      <c r="BP17" s="69" t="str">
        <f t="shared" ca="1" si="23"/>
        <v/>
      </c>
      <c r="BQ17" s="69"/>
      <c r="BR17" s="69"/>
    </row>
    <row r="18" spans="1:70" x14ac:dyDescent="0.2">
      <c r="A18" t="e">
        <f>+#REF!</f>
        <v>#REF!</v>
      </c>
      <c r="B18" t="e">
        <f>+#REF!</f>
        <v>#REF!</v>
      </c>
      <c r="C18" s="123" t="e">
        <f>+#REF!</f>
        <v>#REF!</v>
      </c>
      <c r="D18" s="19" t="e">
        <f>+#REF!</f>
        <v>#REF!</v>
      </c>
      <c r="E18" s="114">
        <f t="shared" ca="1" si="2"/>
        <v>0</v>
      </c>
      <c r="F18" s="36">
        <f t="shared" ca="1" si="2"/>
        <v>0</v>
      </c>
      <c r="G18" s="36">
        <f t="shared" ca="1" si="2"/>
        <v>0</v>
      </c>
      <c r="H18" s="36">
        <f t="shared" ca="1" si="2"/>
        <v>0</v>
      </c>
      <c r="I18" s="36">
        <f t="shared" ca="1" si="2"/>
        <v>0</v>
      </c>
      <c r="J18" s="36">
        <f t="shared" ca="1" si="2"/>
        <v>0</v>
      </c>
      <c r="K18" s="36">
        <f t="shared" ca="1" si="2"/>
        <v>0</v>
      </c>
      <c r="L18" s="36">
        <f t="shared" ca="1" si="2"/>
        <v>0</v>
      </c>
      <c r="M18" s="36">
        <f t="shared" ca="1" si="2"/>
        <v>0</v>
      </c>
      <c r="N18" s="36">
        <f t="shared" ca="1" si="2"/>
        <v>0</v>
      </c>
      <c r="O18" s="36">
        <f t="shared" ca="1" si="3"/>
        <v>0</v>
      </c>
      <c r="P18" s="36">
        <f t="shared" ca="1" si="3"/>
        <v>0</v>
      </c>
      <c r="Q18" s="36">
        <f t="shared" ca="1" si="3"/>
        <v>0</v>
      </c>
      <c r="R18" s="36">
        <f t="shared" ca="1" si="3"/>
        <v>0</v>
      </c>
      <c r="S18" s="36">
        <f t="shared" ca="1" si="3"/>
        <v>0</v>
      </c>
      <c r="T18" s="36">
        <f t="shared" ca="1" si="3"/>
        <v>0</v>
      </c>
      <c r="U18" s="36">
        <f t="shared" ca="1" si="3"/>
        <v>0</v>
      </c>
      <c r="V18" s="36">
        <f t="shared" ca="1" si="3"/>
        <v>0</v>
      </c>
      <c r="W18" s="36">
        <f t="shared" ca="1" si="3"/>
        <v>0</v>
      </c>
      <c r="X18" s="36">
        <f t="shared" ca="1" si="3"/>
        <v>0</v>
      </c>
      <c r="Y18" s="56"/>
      <c r="Z18" s="114" t="str">
        <f t="shared" ca="1" si="24"/>
        <v/>
      </c>
      <c r="AA18" s="36" t="str">
        <f t="shared" ca="1" si="25"/>
        <v/>
      </c>
      <c r="AB18" s="117" t="str">
        <f t="shared" ca="1" si="26"/>
        <v/>
      </c>
      <c r="AC18" s="121">
        <f t="shared" ca="1" si="27"/>
        <v>0</v>
      </c>
      <c r="AD18" s="141">
        <f t="shared" ca="1" si="28"/>
        <v>0</v>
      </c>
      <c r="AE18" s="199">
        <f t="shared" ca="1" si="29"/>
        <v>0</v>
      </c>
      <c r="AF18" s="164">
        <f t="shared" ca="1" si="30"/>
        <v>0</v>
      </c>
      <c r="AG18" s="106"/>
      <c r="AH18" s="92" t="str">
        <f t="shared" ca="1" si="31"/>
        <v>No</v>
      </c>
      <c r="AI18" s="92" t="str">
        <f t="shared" ca="1" si="32"/>
        <v/>
      </c>
      <c r="AJ18" s="93" t="str">
        <f t="shared" ca="1" si="33"/>
        <v/>
      </c>
      <c r="AK18" s="93" t="str">
        <f t="shared" ca="1" si="34"/>
        <v/>
      </c>
      <c r="AL18" s="89" t="str">
        <f t="shared" ca="1" si="4"/>
        <v/>
      </c>
      <c r="AM18" s="89" t="str">
        <f t="shared" ca="1" si="5"/>
        <v/>
      </c>
      <c r="AN18" s="89" t="str">
        <f t="shared" ca="1" si="5"/>
        <v/>
      </c>
      <c r="AO18" s="91" t="str">
        <f t="shared" ca="1" si="35"/>
        <v/>
      </c>
      <c r="AP18" s="91"/>
      <c r="AR18" s="19">
        <f t="shared" si="6"/>
        <v>81</v>
      </c>
      <c r="AS18" s="18" t="e">
        <f t="shared" si="36"/>
        <v>#REF!</v>
      </c>
      <c r="AT18" s="55" t="str">
        <f ca="1">IF(Z18="","",+HLOOKUP(Z18,$E18:$X$98,$AR18,FALSE))</f>
        <v/>
      </c>
      <c r="AU18" s="55" t="str">
        <f ca="1">IF(AA18="","",+HLOOKUP(AA18,$E18:$X$98,$AR18,FALSE))</f>
        <v/>
      </c>
      <c r="AV18" s="138" t="str">
        <f ca="1">IF(AB18="","",+HLOOKUP(AB18,$E18:$X$98,$AR18,FALSE))</f>
        <v/>
      </c>
      <c r="AX18" s="69" t="str">
        <f t="shared" ca="1" si="37"/>
        <v/>
      </c>
      <c r="AY18" s="69" t="str">
        <f t="shared" ca="1" si="38"/>
        <v/>
      </c>
      <c r="AZ18" s="69" t="str">
        <f t="shared" ca="1" si="7"/>
        <v/>
      </c>
      <c r="BA18" s="69" t="str">
        <f t="shared" ca="1" si="8"/>
        <v/>
      </c>
      <c r="BB18" s="69" t="str">
        <f t="shared" ca="1" si="9"/>
        <v/>
      </c>
      <c r="BC18" s="69" t="str">
        <f t="shared" ca="1" si="10"/>
        <v/>
      </c>
      <c r="BD18" s="69" t="str">
        <f t="shared" ca="1" si="11"/>
        <v/>
      </c>
      <c r="BE18" s="69" t="str">
        <f t="shared" ca="1" si="12"/>
        <v/>
      </c>
      <c r="BF18" s="69" t="str">
        <f t="shared" ca="1" si="13"/>
        <v/>
      </c>
      <c r="BG18" s="69" t="str">
        <f t="shared" ca="1" si="14"/>
        <v/>
      </c>
      <c r="BH18" s="69" t="str">
        <f t="shared" ca="1" si="15"/>
        <v/>
      </c>
      <c r="BI18" s="69" t="str">
        <f t="shared" ca="1" si="16"/>
        <v/>
      </c>
      <c r="BJ18" s="69" t="str">
        <f t="shared" ca="1" si="17"/>
        <v/>
      </c>
      <c r="BK18" s="69" t="str">
        <f t="shared" ca="1" si="18"/>
        <v/>
      </c>
      <c r="BL18" s="69" t="str">
        <f t="shared" ca="1" si="19"/>
        <v/>
      </c>
      <c r="BM18" s="69" t="str">
        <f t="shared" ca="1" si="20"/>
        <v/>
      </c>
      <c r="BN18" s="69" t="str">
        <f t="shared" ca="1" si="21"/>
        <v/>
      </c>
      <c r="BO18" s="69" t="str">
        <f t="shared" ca="1" si="22"/>
        <v/>
      </c>
      <c r="BP18" s="69" t="str">
        <f t="shared" ca="1" si="23"/>
        <v/>
      </c>
      <c r="BQ18" s="69"/>
      <c r="BR18" s="69"/>
    </row>
    <row r="19" spans="1:70" x14ac:dyDescent="0.2">
      <c r="A19" t="e">
        <f>+#REF!</f>
        <v>#REF!</v>
      </c>
      <c r="B19" s="96" t="e">
        <f>+#REF!</f>
        <v>#REF!</v>
      </c>
      <c r="C19" s="124" t="e">
        <f>+#REF!</f>
        <v>#REF!</v>
      </c>
      <c r="D19" s="19" t="e">
        <f>+#REF!</f>
        <v>#REF!</v>
      </c>
      <c r="E19" s="115">
        <f t="shared" ca="1" si="2"/>
        <v>0</v>
      </c>
      <c r="F19" s="97">
        <f t="shared" ca="1" si="2"/>
        <v>0</v>
      </c>
      <c r="G19" s="97">
        <f t="shared" ca="1" si="2"/>
        <v>0</v>
      </c>
      <c r="H19" s="97">
        <f t="shared" ca="1" si="2"/>
        <v>0</v>
      </c>
      <c r="I19" s="97">
        <f t="shared" ca="1" si="2"/>
        <v>0</v>
      </c>
      <c r="J19" s="97">
        <f t="shared" ca="1" si="2"/>
        <v>0</v>
      </c>
      <c r="K19" s="97">
        <f t="shared" ca="1" si="2"/>
        <v>0</v>
      </c>
      <c r="L19" s="97">
        <f t="shared" ca="1" si="2"/>
        <v>0</v>
      </c>
      <c r="M19" s="97">
        <f t="shared" ca="1" si="2"/>
        <v>0</v>
      </c>
      <c r="N19" s="97">
        <f t="shared" ca="1" si="2"/>
        <v>0</v>
      </c>
      <c r="O19" s="97">
        <f t="shared" ca="1" si="3"/>
        <v>0</v>
      </c>
      <c r="P19" s="97">
        <f t="shared" ca="1" si="3"/>
        <v>0</v>
      </c>
      <c r="Q19" s="97">
        <f t="shared" ca="1" si="3"/>
        <v>0</v>
      </c>
      <c r="R19" s="97">
        <f t="shared" ca="1" si="3"/>
        <v>0</v>
      </c>
      <c r="S19" s="97">
        <f t="shared" ca="1" si="3"/>
        <v>0</v>
      </c>
      <c r="T19" s="97">
        <f t="shared" ca="1" si="3"/>
        <v>0</v>
      </c>
      <c r="U19" s="97">
        <f t="shared" ca="1" si="3"/>
        <v>0</v>
      </c>
      <c r="V19" s="97">
        <f t="shared" ca="1" si="3"/>
        <v>0</v>
      </c>
      <c r="W19" s="97">
        <f t="shared" ca="1" si="3"/>
        <v>0</v>
      </c>
      <c r="X19" s="97">
        <f t="shared" ca="1" si="3"/>
        <v>0</v>
      </c>
      <c r="Y19" s="189"/>
      <c r="Z19" s="115" t="str">
        <f t="shared" ca="1" si="24"/>
        <v/>
      </c>
      <c r="AA19" s="97" t="str">
        <f t="shared" ca="1" si="25"/>
        <v/>
      </c>
      <c r="AB19" s="118" t="str">
        <f t="shared" ca="1" si="26"/>
        <v/>
      </c>
      <c r="AC19" s="192">
        <f t="shared" ca="1" si="27"/>
        <v>0</v>
      </c>
      <c r="AD19" s="142">
        <f t="shared" ca="1" si="28"/>
        <v>0</v>
      </c>
      <c r="AE19" s="200">
        <f t="shared" ca="1" si="29"/>
        <v>0</v>
      </c>
      <c r="AF19" s="165">
        <f t="shared" ca="1" si="30"/>
        <v>0</v>
      </c>
      <c r="AG19" s="80"/>
      <c r="AH19" s="98" t="str">
        <f t="shared" ca="1" si="31"/>
        <v>No</v>
      </c>
      <c r="AI19" s="98" t="str">
        <f t="shared" ca="1" si="32"/>
        <v/>
      </c>
      <c r="AJ19" s="99" t="str">
        <f t="shared" ca="1" si="33"/>
        <v/>
      </c>
      <c r="AK19" s="99" t="str">
        <f t="shared" ca="1" si="34"/>
        <v/>
      </c>
      <c r="AL19" s="100" t="str">
        <f t="shared" ca="1" si="4"/>
        <v/>
      </c>
      <c r="AM19" s="100" t="str">
        <f t="shared" ca="1" si="5"/>
        <v/>
      </c>
      <c r="AN19" s="100" t="str">
        <f t="shared" ca="1" si="5"/>
        <v/>
      </c>
      <c r="AO19" s="101" t="str">
        <f t="shared" ca="1" si="35"/>
        <v/>
      </c>
      <c r="AP19" s="91"/>
      <c r="AR19" s="19">
        <f t="shared" si="6"/>
        <v>80</v>
      </c>
      <c r="AS19" s="18" t="e">
        <f t="shared" si="36"/>
        <v>#REF!</v>
      </c>
      <c r="AT19" s="55" t="str">
        <f ca="1">IF(Z19="","",+HLOOKUP(Z19,$E19:$X$98,$AR19,FALSE))</f>
        <v/>
      </c>
      <c r="AU19" s="55" t="str">
        <f ca="1">IF(AA19="","",+HLOOKUP(AA19,$E19:$X$98,$AR19,FALSE))</f>
        <v/>
      </c>
      <c r="AV19" s="138" t="str">
        <f ca="1">IF(AB19="","",+HLOOKUP(AB19,$E19:$X$98,$AR19,FALSE))</f>
        <v/>
      </c>
      <c r="AX19" s="69" t="str">
        <f t="shared" ca="1" si="37"/>
        <v/>
      </c>
      <c r="AY19" s="69" t="str">
        <f t="shared" ca="1" si="38"/>
        <v/>
      </c>
      <c r="AZ19" s="69" t="str">
        <f t="shared" ca="1" si="7"/>
        <v/>
      </c>
      <c r="BA19" s="69" t="str">
        <f t="shared" ca="1" si="8"/>
        <v/>
      </c>
      <c r="BB19" s="69" t="str">
        <f t="shared" ca="1" si="9"/>
        <v/>
      </c>
      <c r="BC19" s="69" t="str">
        <f t="shared" ca="1" si="10"/>
        <v/>
      </c>
      <c r="BD19" s="69" t="str">
        <f t="shared" ca="1" si="11"/>
        <v/>
      </c>
      <c r="BE19" s="69" t="str">
        <f t="shared" ca="1" si="12"/>
        <v/>
      </c>
      <c r="BF19" s="69" t="str">
        <f t="shared" ca="1" si="13"/>
        <v/>
      </c>
      <c r="BG19" s="69" t="str">
        <f t="shared" ca="1" si="14"/>
        <v/>
      </c>
      <c r="BH19" s="69" t="str">
        <f t="shared" ca="1" si="15"/>
        <v/>
      </c>
      <c r="BI19" s="69" t="str">
        <f t="shared" ca="1" si="16"/>
        <v/>
      </c>
      <c r="BJ19" s="69" t="str">
        <f t="shared" ca="1" si="17"/>
        <v/>
      </c>
      <c r="BK19" s="69" t="str">
        <f t="shared" ca="1" si="18"/>
        <v/>
      </c>
      <c r="BL19" s="69" t="str">
        <f t="shared" ca="1" si="19"/>
        <v/>
      </c>
      <c r="BM19" s="69" t="str">
        <f t="shared" ca="1" si="20"/>
        <v/>
      </c>
      <c r="BN19" s="69" t="str">
        <f t="shared" ca="1" si="21"/>
        <v/>
      </c>
      <c r="BO19" s="69" t="str">
        <f t="shared" ca="1" si="22"/>
        <v/>
      </c>
      <c r="BP19" s="69" t="str">
        <f t="shared" ca="1" si="23"/>
        <v/>
      </c>
      <c r="BQ19" s="69"/>
      <c r="BR19" s="69"/>
    </row>
    <row r="20" spans="1:70" x14ac:dyDescent="0.2">
      <c r="A20" t="e">
        <f>+#REF!</f>
        <v>#REF!</v>
      </c>
      <c r="B20" t="e">
        <f>+#REF!</f>
        <v>#REF!</v>
      </c>
      <c r="C20" s="123" t="e">
        <f>+#REF!</f>
        <v>#REF!</v>
      </c>
      <c r="D20" s="19" t="e">
        <f>+#REF!</f>
        <v>#REF!</v>
      </c>
      <c r="E20" s="114">
        <f t="shared" ca="1" si="2"/>
        <v>0</v>
      </c>
      <c r="F20" s="36">
        <f t="shared" ca="1" si="2"/>
        <v>0</v>
      </c>
      <c r="G20" s="36">
        <f t="shared" ca="1" si="2"/>
        <v>0</v>
      </c>
      <c r="H20" s="36">
        <f t="shared" ca="1" si="2"/>
        <v>0</v>
      </c>
      <c r="I20" s="36">
        <f t="shared" ca="1" si="2"/>
        <v>0</v>
      </c>
      <c r="J20" s="36">
        <f t="shared" ca="1" si="2"/>
        <v>0</v>
      </c>
      <c r="K20" s="36">
        <f t="shared" ca="1" si="2"/>
        <v>0</v>
      </c>
      <c r="L20" s="36">
        <f t="shared" ca="1" si="2"/>
        <v>0</v>
      </c>
      <c r="M20" s="36">
        <f t="shared" ca="1" si="2"/>
        <v>0</v>
      </c>
      <c r="N20" s="36">
        <f t="shared" ca="1" si="2"/>
        <v>0</v>
      </c>
      <c r="O20" s="36">
        <f t="shared" ca="1" si="3"/>
        <v>0</v>
      </c>
      <c r="P20" s="36">
        <f t="shared" ca="1" si="3"/>
        <v>0</v>
      </c>
      <c r="Q20" s="36">
        <f t="shared" ca="1" si="3"/>
        <v>0</v>
      </c>
      <c r="R20" s="36">
        <f t="shared" ca="1" si="3"/>
        <v>0</v>
      </c>
      <c r="S20" s="36">
        <f t="shared" ca="1" si="3"/>
        <v>0</v>
      </c>
      <c r="T20" s="36">
        <f t="shared" ca="1" si="3"/>
        <v>0</v>
      </c>
      <c r="U20" s="36">
        <f t="shared" ca="1" si="3"/>
        <v>0</v>
      </c>
      <c r="V20" s="36">
        <f t="shared" ca="1" si="3"/>
        <v>0</v>
      </c>
      <c r="W20" s="36">
        <f t="shared" ca="1" si="3"/>
        <v>0</v>
      </c>
      <c r="X20" s="36">
        <f t="shared" ca="1" si="3"/>
        <v>0</v>
      </c>
      <c r="Y20" s="56"/>
      <c r="Z20" s="114" t="str">
        <f t="shared" ca="1" si="24"/>
        <v/>
      </c>
      <c r="AA20" s="36" t="str">
        <f t="shared" ca="1" si="25"/>
        <v/>
      </c>
      <c r="AB20" s="117" t="str">
        <f t="shared" ca="1" si="26"/>
        <v/>
      </c>
      <c r="AC20" s="121">
        <f t="shared" ca="1" si="27"/>
        <v>0</v>
      </c>
      <c r="AD20" s="141">
        <f t="shared" ca="1" si="28"/>
        <v>0</v>
      </c>
      <c r="AE20" s="199">
        <f t="shared" ca="1" si="29"/>
        <v>0</v>
      </c>
      <c r="AF20" s="164">
        <f t="shared" ca="1" si="30"/>
        <v>0</v>
      </c>
      <c r="AG20" s="106"/>
      <c r="AH20" s="92" t="str">
        <f t="shared" ca="1" si="31"/>
        <v>No</v>
      </c>
      <c r="AI20" s="92" t="str">
        <f t="shared" ca="1" si="32"/>
        <v/>
      </c>
      <c r="AJ20" s="93" t="str">
        <f t="shared" ca="1" si="33"/>
        <v/>
      </c>
      <c r="AK20" s="93" t="str">
        <f t="shared" ca="1" si="34"/>
        <v/>
      </c>
      <c r="AL20" s="89" t="str">
        <f t="shared" ca="1" si="4"/>
        <v/>
      </c>
      <c r="AM20" s="89" t="str">
        <f t="shared" ca="1" si="5"/>
        <v/>
      </c>
      <c r="AN20" s="89" t="str">
        <f t="shared" ca="1" si="5"/>
        <v/>
      </c>
      <c r="AO20" s="91" t="str">
        <f t="shared" ca="1" si="35"/>
        <v/>
      </c>
      <c r="AP20" s="91"/>
      <c r="AR20" s="19">
        <f t="shared" si="6"/>
        <v>79</v>
      </c>
      <c r="AS20" s="18" t="e">
        <f t="shared" si="36"/>
        <v>#REF!</v>
      </c>
      <c r="AT20" s="55" t="str">
        <f ca="1">IF(Z20="","",+HLOOKUP(Z20,$E20:$X$98,$AR20,FALSE))</f>
        <v/>
      </c>
      <c r="AU20" s="55" t="str">
        <f ca="1">IF(AA20="","",+HLOOKUP(AA20,$E20:$X$98,$AR20,FALSE))</f>
        <v/>
      </c>
      <c r="AV20" s="138" t="str">
        <f ca="1">IF(AB20="","",+HLOOKUP(AB20,$E20:$X$98,$AR20,FALSE))</f>
        <v/>
      </c>
      <c r="AX20" s="69" t="str">
        <f t="shared" ca="1" si="37"/>
        <v/>
      </c>
      <c r="AY20" s="69" t="str">
        <f t="shared" ca="1" si="38"/>
        <v/>
      </c>
      <c r="AZ20" s="69" t="str">
        <f t="shared" ca="1" si="7"/>
        <v/>
      </c>
      <c r="BA20" s="69" t="str">
        <f t="shared" ca="1" si="8"/>
        <v/>
      </c>
      <c r="BB20" s="69" t="str">
        <f t="shared" ca="1" si="9"/>
        <v/>
      </c>
      <c r="BC20" s="69" t="str">
        <f t="shared" ca="1" si="10"/>
        <v/>
      </c>
      <c r="BD20" s="69" t="str">
        <f t="shared" ca="1" si="11"/>
        <v/>
      </c>
      <c r="BE20" s="69" t="str">
        <f t="shared" ca="1" si="12"/>
        <v/>
      </c>
      <c r="BF20" s="69" t="str">
        <f t="shared" ca="1" si="13"/>
        <v/>
      </c>
      <c r="BG20" s="69" t="str">
        <f t="shared" ca="1" si="14"/>
        <v/>
      </c>
      <c r="BH20" s="69" t="str">
        <f t="shared" ca="1" si="15"/>
        <v/>
      </c>
      <c r="BI20" s="69" t="str">
        <f t="shared" ca="1" si="16"/>
        <v/>
      </c>
      <c r="BJ20" s="69" t="str">
        <f t="shared" ca="1" si="17"/>
        <v/>
      </c>
      <c r="BK20" s="69" t="str">
        <f t="shared" ca="1" si="18"/>
        <v/>
      </c>
      <c r="BL20" s="69" t="str">
        <f t="shared" ca="1" si="19"/>
        <v/>
      </c>
      <c r="BM20" s="69" t="str">
        <f t="shared" ca="1" si="20"/>
        <v/>
      </c>
      <c r="BN20" s="69" t="str">
        <f t="shared" ca="1" si="21"/>
        <v/>
      </c>
      <c r="BO20" s="69" t="str">
        <f t="shared" ca="1" si="22"/>
        <v/>
      </c>
      <c r="BP20" s="69" t="str">
        <f t="shared" ca="1" si="23"/>
        <v/>
      </c>
      <c r="BQ20" s="69"/>
      <c r="BR20" s="69"/>
    </row>
    <row r="21" spans="1:70" x14ac:dyDescent="0.2">
      <c r="A21" t="e">
        <f>+#REF!</f>
        <v>#REF!</v>
      </c>
      <c r="B21" t="e">
        <f>+#REF!</f>
        <v>#REF!</v>
      </c>
      <c r="C21" s="123" t="e">
        <f>+#REF!</f>
        <v>#REF!</v>
      </c>
      <c r="D21" s="19" t="e">
        <f>+#REF!</f>
        <v>#REF!</v>
      </c>
      <c r="E21" s="114">
        <f t="shared" ref="E21:N30" ca="1" si="39">ROUND(IF(ISERROR(INDEX(INDIRECT(E$101),MATCH($B21,INDIRECT(E$102),0),14)),0,INDEX(INDIRECT(E$101),MATCH($B21,INDIRECT(E$102),0),14)),3)</f>
        <v>0</v>
      </c>
      <c r="F21" s="36">
        <f t="shared" ca="1" si="39"/>
        <v>0</v>
      </c>
      <c r="G21" s="36">
        <f t="shared" ca="1" si="39"/>
        <v>0</v>
      </c>
      <c r="H21" s="36">
        <f t="shared" ca="1" si="39"/>
        <v>0</v>
      </c>
      <c r="I21" s="36">
        <f t="shared" ca="1" si="39"/>
        <v>0</v>
      </c>
      <c r="J21" s="36">
        <f t="shared" ca="1" si="39"/>
        <v>0</v>
      </c>
      <c r="K21" s="36">
        <f t="shared" ca="1" si="39"/>
        <v>0</v>
      </c>
      <c r="L21" s="36">
        <f t="shared" ca="1" si="39"/>
        <v>0</v>
      </c>
      <c r="M21" s="36">
        <f t="shared" ca="1" si="39"/>
        <v>0</v>
      </c>
      <c r="N21" s="36">
        <f t="shared" ca="1" si="39"/>
        <v>0</v>
      </c>
      <c r="O21" s="36">
        <f t="shared" ref="O21:X30" ca="1" si="40">ROUND(IF(ISERROR(INDEX(INDIRECT(O$101),MATCH($B21,INDIRECT(O$102),0),14)),0,INDEX(INDIRECT(O$101),MATCH($B21,INDIRECT(O$102),0),14)),3)</f>
        <v>0</v>
      </c>
      <c r="P21" s="36">
        <f t="shared" ca="1" si="40"/>
        <v>0</v>
      </c>
      <c r="Q21" s="36">
        <f t="shared" ca="1" si="40"/>
        <v>0</v>
      </c>
      <c r="R21" s="36">
        <f t="shared" ca="1" si="40"/>
        <v>0</v>
      </c>
      <c r="S21" s="36">
        <f t="shared" ca="1" si="40"/>
        <v>0</v>
      </c>
      <c r="T21" s="36">
        <f t="shared" ca="1" si="40"/>
        <v>0</v>
      </c>
      <c r="U21" s="36">
        <f t="shared" ca="1" si="40"/>
        <v>0</v>
      </c>
      <c r="V21" s="36">
        <f t="shared" ca="1" si="40"/>
        <v>0</v>
      </c>
      <c r="W21" s="36">
        <f t="shared" ca="1" si="40"/>
        <v>0</v>
      </c>
      <c r="X21" s="36">
        <f t="shared" ca="1" si="40"/>
        <v>0</v>
      </c>
      <c r="Y21" s="56"/>
      <c r="Z21" s="114" t="str">
        <f t="shared" ca="1" si="24"/>
        <v/>
      </c>
      <c r="AA21" s="36" t="str">
        <f t="shared" ca="1" si="25"/>
        <v/>
      </c>
      <c r="AB21" s="117" t="str">
        <f t="shared" ca="1" si="26"/>
        <v/>
      </c>
      <c r="AC21" s="121">
        <f t="shared" ca="1" si="27"/>
        <v>0</v>
      </c>
      <c r="AD21" s="141">
        <f t="shared" ca="1" si="28"/>
        <v>0</v>
      </c>
      <c r="AE21" s="199">
        <f t="shared" ca="1" si="29"/>
        <v>0</v>
      </c>
      <c r="AF21" s="164">
        <f t="shared" ca="1" si="30"/>
        <v>0</v>
      </c>
      <c r="AG21" s="106"/>
      <c r="AH21" s="92" t="str">
        <f t="shared" ca="1" si="31"/>
        <v>No</v>
      </c>
      <c r="AI21" s="92" t="str">
        <f t="shared" ca="1" si="32"/>
        <v/>
      </c>
      <c r="AJ21" s="93" t="str">
        <f t="shared" ca="1" si="33"/>
        <v/>
      </c>
      <c r="AK21" s="93" t="str">
        <f t="shared" ca="1" si="34"/>
        <v/>
      </c>
      <c r="AL21" s="91" t="str">
        <f t="shared" ca="1" si="4"/>
        <v/>
      </c>
      <c r="AM21" s="91" t="str">
        <f t="shared" ca="1" si="5"/>
        <v/>
      </c>
      <c r="AN21" s="91" t="str">
        <f t="shared" ca="1" si="5"/>
        <v/>
      </c>
      <c r="AO21" s="91" t="str">
        <f t="shared" ca="1" si="35"/>
        <v/>
      </c>
      <c r="AP21" s="91"/>
      <c r="AR21" s="19">
        <f t="shared" si="6"/>
        <v>78</v>
      </c>
      <c r="AS21" s="18" t="e">
        <f t="shared" si="36"/>
        <v>#REF!</v>
      </c>
      <c r="AT21" s="55" t="str">
        <f ca="1">IF(Z21="","",+HLOOKUP(Z21,$E21:$X$98,$AR21,FALSE))</f>
        <v/>
      </c>
      <c r="AU21" s="55" t="str">
        <f ca="1">IF(AA21="","",+HLOOKUP(AA21,$E21:$X$98,$AR21,FALSE))</f>
        <v/>
      </c>
      <c r="AV21" s="138" t="str">
        <f ca="1">IF(AB21="","",+HLOOKUP(AB21,$E21:$X$98,$AR21,FALSE))</f>
        <v/>
      </c>
      <c r="AX21" s="69" t="str">
        <f t="shared" ca="1" si="37"/>
        <v/>
      </c>
      <c r="AY21" s="69" t="str">
        <f t="shared" ca="1" si="38"/>
        <v/>
      </c>
      <c r="AZ21" s="69" t="str">
        <f t="shared" ca="1" si="7"/>
        <v/>
      </c>
      <c r="BA21" s="69" t="str">
        <f t="shared" ca="1" si="8"/>
        <v/>
      </c>
      <c r="BB21" s="69" t="str">
        <f t="shared" ca="1" si="9"/>
        <v/>
      </c>
      <c r="BC21" s="69" t="str">
        <f t="shared" ca="1" si="10"/>
        <v/>
      </c>
      <c r="BD21" s="69" t="str">
        <f t="shared" ca="1" si="11"/>
        <v/>
      </c>
      <c r="BE21" s="69" t="str">
        <f t="shared" ca="1" si="12"/>
        <v/>
      </c>
      <c r="BF21" s="69" t="str">
        <f t="shared" ca="1" si="13"/>
        <v/>
      </c>
      <c r="BG21" s="69" t="str">
        <f t="shared" ca="1" si="14"/>
        <v/>
      </c>
      <c r="BH21" s="69" t="str">
        <f t="shared" ca="1" si="15"/>
        <v/>
      </c>
      <c r="BI21" s="69" t="str">
        <f t="shared" ca="1" si="16"/>
        <v/>
      </c>
      <c r="BJ21" s="69" t="str">
        <f t="shared" ca="1" si="17"/>
        <v/>
      </c>
      <c r="BK21" s="69" t="str">
        <f t="shared" ca="1" si="18"/>
        <v/>
      </c>
      <c r="BL21" s="69" t="str">
        <f t="shared" ca="1" si="19"/>
        <v/>
      </c>
      <c r="BM21" s="69" t="str">
        <f t="shared" ca="1" si="20"/>
        <v/>
      </c>
      <c r="BN21" s="69" t="str">
        <f t="shared" ca="1" si="21"/>
        <v/>
      </c>
      <c r="BO21" s="69" t="str">
        <f t="shared" ca="1" si="22"/>
        <v/>
      </c>
      <c r="BP21" s="69" t="str">
        <f t="shared" ca="1" si="23"/>
        <v/>
      </c>
      <c r="BQ21" s="69"/>
      <c r="BR21" s="69"/>
    </row>
    <row r="22" spans="1:70" x14ac:dyDescent="0.2">
      <c r="A22" t="e">
        <f>+#REF!</f>
        <v>#REF!</v>
      </c>
      <c r="B22" s="96" t="e">
        <f>+#REF!</f>
        <v>#REF!</v>
      </c>
      <c r="C22" s="124" t="e">
        <f>+#REF!</f>
        <v>#REF!</v>
      </c>
      <c r="D22" s="19" t="e">
        <f>+#REF!</f>
        <v>#REF!</v>
      </c>
      <c r="E22" s="115">
        <f t="shared" ca="1" si="39"/>
        <v>0</v>
      </c>
      <c r="F22" s="97">
        <f t="shared" ca="1" si="39"/>
        <v>0</v>
      </c>
      <c r="G22" s="97">
        <f t="shared" ca="1" si="39"/>
        <v>0</v>
      </c>
      <c r="H22" s="97">
        <f t="shared" ca="1" si="39"/>
        <v>0</v>
      </c>
      <c r="I22" s="97">
        <f t="shared" ca="1" si="39"/>
        <v>0</v>
      </c>
      <c r="J22" s="97">
        <f t="shared" ca="1" si="39"/>
        <v>0</v>
      </c>
      <c r="K22" s="97">
        <f t="shared" ca="1" si="39"/>
        <v>0</v>
      </c>
      <c r="L22" s="97">
        <f t="shared" ca="1" si="39"/>
        <v>0</v>
      </c>
      <c r="M22" s="97">
        <f t="shared" ca="1" si="39"/>
        <v>0</v>
      </c>
      <c r="N22" s="97">
        <f t="shared" ca="1" si="39"/>
        <v>0</v>
      </c>
      <c r="O22" s="97">
        <f t="shared" ca="1" si="40"/>
        <v>0</v>
      </c>
      <c r="P22" s="97">
        <f t="shared" ca="1" si="40"/>
        <v>0</v>
      </c>
      <c r="Q22" s="97">
        <f t="shared" ca="1" si="40"/>
        <v>0</v>
      </c>
      <c r="R22" s="97">
        <f t="shared" ca="1" si="40"/>
        <v>0</v>
      </c>
      <c r="S22" s="97">
        <f t="shared" ca="1" si="40"/>
        <v>0</v>
      </c>
      <c r="T22" s="97">
        <f t="shared" ca="1" si="40"/>
        <v>0</v>
      </c>
      <c r="U22" s="97">
        <f t="shared" ca="1" si="40"/>
        <v>0</v>
      </c>
      <c r="V22" s="97">
        <f t="shared" ca="1" si="40"/>
        <v>0</v>
      </c>
      <c r="W22" s="97">
        <f t="shared" ca="1" si="40"/>
        <v>0</v>
      </c>
      <c r="X22" s="97">
        <f t="shared" ca="1" si="40"/>
        <v>0</v>
      </c>
      <c r="Y22" s="189"/>
      <c r="Z22" s="115" t="str">
        <f t="shared" ca="1" si="24"/>
        <v/>
      </c>
      <c r="AA22" s="97" t="str">
        <f t="shared" ca="1" si="25"/>
        <v/>
      </c>
      <c r="AB22" s="118" t="str">
        <f t="shared" ca="1" si="26"/>
        <v/>
      </c>
      <c r="AC22" s="192">
        <f t="shared" ca="1" si="27"/>
        <v>0</v>
      </c>
      <c r="AD22" s="142">
        <f t="shared" ca="1" si="28"/>
        <v>0</v>
      </c>
      <c r="AE22" s="200">
        <f t="shared" ca="1" si="29"/>
        <v>0</v>
      </c>
      <c r="AF22" s="165">
        <f t="shared" ca="1" si="30"/>
        <v>0</v>
      </c>
      <c r="AG22" s="80"/>
      <c r="AH22" s="98" t="str">
        <f t="shared" ca="1" si="31"/>
        <v>No</v>
      </c>
      <c r="AI22" s="98" t="str">
        <f t="shared" ca="1" si="32"/>
        <v/>
      </c>
      <c r="AJ22" s="99" t="str">
        <f t="shared" ca="1" si="33"/>
        <v/>
      </c>
      <c r="AK22" s="99" t="str">
        <f t="shared" ca="1" si="34"/>
        <v/>
      </c>
      <c r="AL22" s="101" t="str">
        <f t="shared" ca="1" si="4"/>
        <v/>
      </c>
      <c r="AM22" s="101" t="str">
        <f t="shared" ca="1" si="5"/>
        <v/>
      </c>
      <c r="AN22" s="101" t="str">
        <f t="shared" ca="1" si="5"/>
        <v/>
      </c>
      <c r="AO22" s="101" t="str">
        <f t="shared" ca="1" si="35"/>
        <v/>
      </c>
      <c r="AP22" s="91"/>
      <c r="AR22" s="19">
        <f t="shared" si="6"/>
        <v>77</v>
      </c>
      <c r="AS22" s="18" t="e">
        <f t="shared" si="36"/>
        <v>#REF!</v>
      </c>
      <c r="AT22" s="55" t="str">
        <f ca="1">IF(Z22="","",+HLOOKUP(Z22,$E22:$X$98,$AR22,FALSE))</f>
        <v/>
      </c>
      <c r="AU22" s="55" t="str">
        <f ca="1">IF(AA22="","",+HLOOKUP(AA22,$E22:$X$98,$AR22,FALSE))</f>
        <v/>
      </c>
      <c r="AV22" s="138" t="str">
        <f ca="1">IF(AB22="","",+HLOOKUP(AB22,$E22:$X$98,$AR22,FALSE))</f>
        <v/>
      </c>
      <c r="AX22" s="69" t="str">
        <f t="shared" ca="1" si="37"/>
        <v/>
      </c>
      <c r="AY22" s="69" t="str">
        <f t="shared" ca="1" si="38"/>
        <v/>
      </c>
      <c r="AZ22" s="69" t="str">
        <f t="shared" ca="1" si="7"/>
        <v/>
      </c>
      <c r="BA22" s="69" t="str">
        <f t="shared" ca="1" si="8"/>
        <v/>
      </c>
      <c r="BB22" s="69" t="str">
        <f t="shared" ca="1" si="9"/>
        <v/>
      </c>
      <c r="BC22" s="69" t="str">
        <f t="shared" ca="1" si="10"/>
        <v/>
      </c>
      <c r="BD22" s="69" t="str">
        <f t="shared" ca="1" si="11"/>
        <v/>
      </c>
      <c r="BE22" s="69" t="str">
        <f t="shared" ca="1" si="12"/>
        <v/>
      </c>
      <c r="BF22" s="69" t="str">
        <f t="shared" ca="1" si="13"/>
        <v/>
      </c>
      <c r="BG22" s="69" t="str">
        <f t="shared" ca="1" si="14"/>
        <v/>
      </c>
      <c r="BH22" s="69" t="str">
        <f t="shared" ca="1" si="15"/>
        <v/>
      </c>
      <c r="BI22" s="69" t="str">
        <f t="shared" ca="1" si="16"/>
        <v/>
      </c>
      <c r="BJ22" s="69" t="str">
        <f t="shared" ca="1" si="17"/>
        <v/>
      </c>
      <c r="BK22" s="69" t="str">
        <f t="shared" ca="1" si="18"/>
        <v/>
      </c>
      <c r="BL22" s="69" t="str">
        <f t="shared" ca="1" si="19"/>
        <v/>
      </c>
      <c r="BM22" s="69" t="str">
        <f t="shared" ca="1" si="20"/>
        <v/>
      </c>
      <c r="BN22" s="69" t="str">
        <f t="shared" ca="1" si="21"/>
        <v/>
      </c>
      <c r="BO22" s="69" t="str">
        <f t="shared" ca="1" si="22"/>
        <v/>
      </c>
      <c r="BP22" s="69" t="str">
        <f t="shared" ca="1" si="23"/>
        <v/>
      </c>
      <c r="BQ22" s="69"/>
      <c r="BR22" s="69"/>
    </row>
    <row r="23" spans="1:70" x14ac:dyDescent="0.2">
      <c r="A23" t="e">
        <f>+#REF!</f>
        <v>#REF!</v>
      </c>
      <c r="B23" t="e">
        <f>+#REF!</f>
        <v>#REF!</v>
      </c>
      <c r="C23" s="123" t="e">
        <f>+#REF!</f>
        <v>#REF!</v>
      </c>
      <c r="D23" s="19" t="e">
        <f>+#REF!</f>
        <v>#REF!</v>
      </c>
      <c r="E23" s="114">
        <f t="shared" ca="1" si="39"/>
        <v>0</v>
      </c>
      <c r="F23" s="36">
        <f t="shared" ca="1" si="39"/>
        <v>0</v>
      </c>
      <c r="G23" s="36">
        <f t="shared" ca="1" si="39"/>
        <v>0</v>
      </c>
      <c r="H23" s="36">
        <f t="shared" ca="1" si="39"/>
        <v>0</v>
      </c>
      <c r="I23" s="36">
        <f t="shared" ca="1" si="39"/>
        <v>0</v>
      </c>
      <c r="J23" s="36">
        <f t="shared" ca="1" si="39"/>
        <v>0</v>
      </c>
      <c r="K23" s="36">
        <f t="shared" ca="1" si="39"/>
        <v>0</v>
      </c>
      <c r="L23" s="36">
        <f t="shared" ca="1" si="39"/>
        <v>0</v>
      </c>
      <c r="M23" s="36">
        <f t="shared" ca="1" si="39"/>
        <v>0</v>
      </c>
      <c r="N23" s="36">
        <f t="shared" ca="1" si="39"/>
        <v>0</v>
      </c>
      <c r="O23" s="36">
        <f t="shared" ca="1" si="40"/>
        <v>0</v>
      </c>
      <c r="P23" s="36">
        <f t="shared" ca="1" si="40"/>
        <v>0</v>
      </c>
      <c r="Q23" s="36">
        <f t="shared" ca="1" si="40"/>
        <v>0</v>
      </c>
      <c r="R23" s="36">
        <f t="shared" ca="1" si="40"/>
        <v>0</v>
      </c>
      <c r="S23" s="36">
        <f t="shared" ca="1" si="40"/>
        <v>0</v>
      </c>
      <c r="T23" s="36">
        <f t="shared" ca="1" si="40"/>
        <v>0</v>
      </c>
      <c r="U23" s="36">
        <f t="shared" ca="1" si="40"/>
        <v>0</v>
      </c>
      <c r="V23" s="36">
        <f t="shared" ca="1" si="40"/>
        <v>0</v>
      </c>
      <c r="W23" s="36">
        <f t="shared" ca="1" si="40"/>
        <v>0</v>
      </c>
      <c r="X23" s="36">
        <f t="shared" ca="1" si="40"/>
        <v>0</v>
      </c>
      <c r="Y23" s="56"/>
      <c r="Z23" s="114" t="str">
        <f t="shared" ca="1" si="24"/>
        <v/>
      </c>
      <c r="AA23" s="36" t="str">
        <f t="shared" ca="1" si="25"/>
        <v/>
      </c>
      <c r="AB23" s="117" t="str">
        <f t="shared" ca="1" si="26"/>
        <v/>
      </c>
      <c r="AC23" s="121">
        <f t="shared" ca="1" si="27"/>
        <v>0</v>
      </c>
      <c r="AD23" s="141">
        <f t="shared" ca="1" si="28"/>
        <v>0</v>
      </c>
      <c r="AE23" s="199">
        <f t="shared" ca="1" si="29"/>
        <v>0</v>
      </c>
      <c r="AF23" s="164">
        <f t="shared" ca="1" si="30"/>
        <v>0</v>
      </c>
      <c r="AG23" s="106"/>
      <c r="AH23" s="92" t="str">
        <f t="shared" ca="1" si="31"/>
        <v>No</v>
      </c>
      <c r="AI23" s="92" t="str">
        <f t="shared" ca="1" si="32"/>
        <v/>
      </c>
      <c r="AJ23" s="93" t="str">
        <f t="shared" ca="1" si="33"/>
        <v/>
      </c>
      <c r="AK23" s="93" t="str">
        <f t="shared" ca="1" si="34"/>
        <v/>
      </c>
      <c r="AL23" s="91" t="str">
        <f t="shared" ca="1" si="4"/>
        <v/>
      </c>
      <c r="AM23" s="91" t="str">
        <f t="shared" ca="1" si="5"/>
        <v/>
      </c>
      <c r="AN23" s="91" t="str">
        <f t="shared" ca="1" si="5"/>
        <v/>
      </c>
      <c r="AO23" s="91" t="str">
        <f t="shared" ca="1" si="35"/>
        <v/>
      </c>
      <c r="AP23" s="91"/>
      <c r="AR23" s="19">
        <f t="shared" si="6"/>
        <v>76</v>
      </c>
      <c r="AS23" s="18" t="e">
        <f t="shared" si="36"/>
        <v>#REF!</v>
      </c>
      <c r="AT23" s="55" t="str">
        <f ca="1">IF(Z23="","",+HLOOKUP(Z23,$E23:$X$98,$AR23,FALSE))</f>
        <v/>
      </c>
      <c r="AU23" s="55" t="str">
        <f ca="1">IF(AA23="","",+HLOOKUP(AA23,$E23:$X$98,$AR23,FALSE))</f>
        <v/>
      </c>
      <c r="AV23" s="138" t="str">
        <f ca="1">IF(AB23="","",+HLOOKUP(AB23,$E23:$X$98,$AR23,FALSE))</f>
        <v/>
      </c>
      <c r="AX23" s="69" t="str">
        <f t="shared" ca="1" si="37"/>
        <v/>
      </c>
      <c r="AY23" s="69" t="str">
        <f t="shared" ca="1" si="38"/>
        <v/>
      </c>
      <c r="AZ23" s="69" t="str">
        <f t="shared" ca="1" si="7"/>
        <v/>
      </c>
      <c r="BA23" s="69" t="str">
        <f t="shared" ca="1" si="8"/>
        <v/>
      </c>
      <c r="BB23" s="69" t="str">
        <f t="shared" ca="1" si="9"/>
        <v/>
      </c>
      <c r="BC23" s="69" t="str">
        <f t="shared" ca="1" si="10"/>
        <v/>
      </c>
      <c r="BD23" s="69" t="str">
        <f t="shared" ca="1" si="11"/>
        <v/>
      </c>
      <c r="BE23" s="69" t="str">
        <f t="shared" ca="1" si="12"/>
        <v/>
      </c>
      <c r="BF23" s="69" t="str">
        <f t="shared" ca="1" si="13"/>
        <v/>
      </c>
      <c r="BG23" s="69" t="str">
        <f t="shared" ca="1" si="14"/>
        <v/>
      </c>
      <c r="BH23" s="69" t="str">
        <f t="shared" ca="1" si="15"/>
        <v/>
      </c>
      <c r="BI23" s="69" t="str">
        <f t="shared" ca="1" si="16"/>
        <v/>
      </c>
      <c r="BJ23" s="69" t="str">
        <f t="shared" ca="1" si="17"/>
        <v/>
      </c>
      <c r="BK23" s="69" t="str">
        <f t="shared" ca="1" si="18"/>
        <v/>
      </c>
      <c r="BL23" s="69" t="str">
        <f t="shared" ca="1" si="19"/>
        <v/>
      </c>
      <c r="BM23" s="69" t="str">
        <f t="shared" ca="1" si="20"/>
        <v/>
      </c>
      <c r="BN23" s="69" t="str">
        <f t="shared" ca="1" si="21"/>
        <v/>
      </c>
      <c r="BO23" s="69" t="str">
        <f t="shared" ca="1" si="22"/>
        <v/>
      </c>
      <c r="BP23" s="69" t="str">
        <f t="shared" ca="1" si="23"/>
        <v/>
      </c>
      <c r="BQ23" s="69"/>
      <c r="BR23" s="69"/>
    </row>
    <row r="24" spans="1:70" x14ac:dyDescent="0.2">
      <c r="A24" t="e">
        <f>+#REF!</f>
        <v>#REF!</v>
      </c>
      <c r="B24" t="e">
        <f>+#REF!</f>
        <v>#REF!</v>
      </c>
      <c r="C24" s="123" t="e">
        <f>+#REF!</f>
        <v>#REF!</v>
      </c>
      <c r="D24" s="19" t="e">
        <f>+#REF!</f>
        <v>#REF!</v>
      </c>
      <c r="E24" s="114">
        <f t="shared" ca="1" si="39"/>
        <v>0</v>
      </c>
      <c r="F24" s="36">
        <f t="shared" ca="1" si="39"/>
        <v>0</v>
      </c>
      <c r="G24" s="36">
        <f t="shared" ca="1" si="39"/>
        <v>0</v>
      </c>
      <c r="H24" s="36">
        <f t="shared" ca="1" si="39"/>
        <v>0</v>
      </c>
      <c r="I24" s="36">
        <f t="shared" ca="1" si="39"/>
        <v>0</v>
      </c>
      <c r="J24" s="36">
        <f t="shared" ca="1" si="39"/>
        <v>0</v>
      </c>
      <c r="K24" s="36">
        <f t="shared" ca="1" si="39"/>
        <v>0</v>
      </c>
      <c r="L24" s="36">
        <f t="shared" ca="1" si="39"/>
        <v>0</v>
      </c>
      <c r="M24" s="36">
        <f t="shared" ca="1" si="39"/>
        <v>0</v>
      </c>
      <c r="N24" s="36">
        <f t="shared" ca="1" si="39"/>
        <v>0</v>
      </c>
      <c r="O24" s="36">
        <f t="shared" ca="1" si="40"/>
        <v>0</v>
      </c>
      <c r="P24" s="36">
        <f t="shared" ca="1" si="40"/>
        <v>0</v>
      </c>
      <c r="Q24" s="36">
        <f t="shared" ca="1" si="40"/>
        <v>0</v>
      </c>
      <c r="R24" s="36">
        <f t="shared" ca="1" si="40"/>
        <v>0</v>
      </c>
      <c r="S24" s="36">
        <f t="shared" ca="1" si="40"/>
        <v>0</v>
      </c>
      <c r="T24" s="36">
        <f t="shared" ca="1" si="40"/>
        <v>0</v>
      </c>
      <c r="U24" s="36">
        <f t="shared" ca="1" si="40"/>
        <v>0</v>
      </c>
      <c r="V24" s="36">
        <f t="shared" ca="1" si="40"/>
        <v>0</v>
      </c>
      <c r="W24" s="36">
        <f t="shared" ca="1" si="40"/>
        <v>0</v>
      </c>
      <c r="X24" s="36">
        <f t="shared" ca="1" si="40"/>
        <v>0</v>
      </c>
      <c r="Y24" s="56"/>
      <c r="Z24" s="114" t="str">
        <f t="shared" ca="1" si="24"/>
        <v/>
      </c>
      <c r="AA24" s="36" t="str">
        <f t="shared" ca="1" si="25"/>
        <v/>
      </c>
      <c r="AB24" s="117" t="str">
        <f t="shared" ca="1" si="26"/>
        <v/>
      </c>
      <c r="AC24" s="121">
        <f t="shared" ca="1" si="27"/>
        <v>0</v>
      </c>
      <c r="AD24" s="141">
        <f t="shared" ca="1" si="28"/>
        <v>0</v>
      </c>
      <c r="AE24" s="199">
        <f t="shared" ca="1" si="29"/>
        <v>0</v>
      </c>
      <c r="AF24" s="164">
        <f t="shared" ca="1" si="30"/>
        <v>0</v>
      </c>
      <c r="AG24" s="106"/>
      <c r="AH24" s="92" t="str">
        <f t="shared" ca="1" si="31"/>
        <v>No</v>
      </c>
      <c r="AI24" s="92" t="str">
        <f t="shared" ca="1" si="32"/>
        <v/>
      </c>
      <c r="AJ24" s="93" t="str">
        <f t="shared" ca="1" si="33"/>
        <v/>
      </c>
      <c r="AK24" s="93" t="str">
        <f t="shared" ca="1" si="34"/>
        <v/>
      </c>
      <c r="AL24" s="91" t="str">
        <f t="shared" ca="1" si="4"/>
        <v/>
      </c>
      <c r="AM24" s="91" t="str">
        <f t="shared" ca="1" si="5"/>
        <v/>
      </c>
      <c r="AN24" s="91" t="str">
        <f t="shared" ca="1" si="5"/>
        <v/>
      </c>
      <c r="AO24" s="91" t="str">
        <f t="shared" ca="1" si="35"/>
        <v/>
      </c>
      <c r="AP24" s="91"/>
      <c r="AR24" s="19">
        <f t="shared" si="6"/>
        <v>75</v>
      </c>
      <c r="AS24" s="18" t="e">
        <f t="shared" si="36"/>
        <v>#REF!</v>
      </c>
      <c r="AT24" s="55" t="str">
        <f ca="1">IF(Z24="","",+HLOOKUP(Z24,$E24:$X$98,$AR24,FALSE))</f>
        <v/>
      </c>
      <c r="AU24" s="55" t="str">
        <f ca="1">IF(AA24="","",+HLOOKUP(AA24,$E24:$X$98,$AR24,FALSE))</f>
        <v/>
      </c>
      <c r="AV24" s="138" t="str">
        <f ca="1">IF(AB24="","",+HLOOKUP(AB24,$E24:$X$98,$AR24,FALSE))</f>
        <v/>
      </c>
      <c r="AX24" s="69" t="str">
        <f t="shared" ca="1" si="37"/>
        <v/>
      </c>
      <c r="AY24" s="69" t="str">
        <f t="shared" ca="1" si="38"/>
        <v/>
      </c>
      <c r="AZ24" s="69" t="str">
        <f t="shared" ca="1" si="7"/>
        <v/>
      </c>
      <c r="BA24" s="69" t="str">
        <f t="shared" ca="1" si="8"/>
        <v/>
      </c>
      <c r="BB24" s="69" t="str">
        <f t="shared" ca="1" si="9"/>
        <v/>
      </c>
      <c r="BC24" s="69" t="str">
        <f t="shared" ca="1" si="10"/>
        <v/>
      </c>
      <c r="BD24" s="69" t="str">
        <f t="shared" ca="1" si="11"/>
        <v/>
      </c>
      <c r="BE24" s="69" t="str">
        <f t="shared" ca="1" si="12"/>
        <v/>
      </c>
      <c r="BF24" s="69" t="str">
        <f t="shared" ca="1" si="13"/>
        <v/>
      </c>
      <c r="BG24" s="69" t="str">
        <f t="shared" ca="1" si="14"/>
        <v/>
      </c>
      <c r="BH24" s="69" t="str">
        <f t="shared" ca="1" si="15"/>
        <v/>
      </c>
      <c r="BI24" s="69" t="str">
        <f t="shared" ca="1" si="16"/>
        <v/>
      </c>
      <c r="BJ24" s="69" t="str">
        <f t="shared" ca="1" si="17"/>
        <v/>
      </c>
      <c r="BK24" s="69" t="str">
        <f t="shared" ca="1" si="18"/>
        <v/>
      </c>
      <c r="BL24" s="69" t="str">
        <f t="shared" ca="1" si="19"/>
        <v/>
      </c>
      <c r="BM24" s="69" t="str">
        <f t="shared" ca="1" si="20"/>
        <v/>
      </c>
      <c r="BN24" s="69" t="str">
        <f t="shared" ca="1" si="21"/>
        <v/>
      </c>
      <c r="BO24" s="69" t="str">
        <f t="shared" ca="1" si="22"/>
        <v/>
      </c>
      <c r="BP24" s="69" t="str">
        <f t="shared" ca="1" si="23"/>
        <v/>
      </c>
      <c r="BQ24" s="69"/>
      <c r="BR24" s="69"/>
    </row>
    <row r="25" spans="1:70" x14ac:dyDescent="0.2">
      <c r="A25" t="e">
        <f>+#REF!</f>
        <v>#REF!</v>
      </c>
      <c r="B25" s="96" t="e">
        <f>+#REF!</f>
        <v>#REF!</v>
      </c>
      <c r="C25" s="124" t="e">
        <f>+#REF!</f>
        <v>#REF!</v>
      </c>
      <c r="D25" s="19" t="e">
        <f>+#REF!</f>
        <v>#REF!</v>
      </c>
      <c r="E25" s="115">
        <f t="shared" ca="1" si="39"/>
        <v>0</v>
      </c>
      <c r="F25" s="97">
        <f t="shared" ca="1" si="39"/>
        <v>0</v>
      </c>
      <c r="G25" s="97">
        <f t="shared" ca="1" si="39"/>
        <v>0</v>
      </c>
      <c r="H25" s="97">
        <f t="shared" ca="1" si="39"/>
        <v>0</v>
      </c>
      <c r="I25" s="97">
        <f t="shared" ca="1" si="39"/>
        <v>0</v>
      </c>
      <c r="J25" s="97">
        <f t="shared" ca="1" si="39"/>
        <v>0</v>
      </c>
      <c r="K25" s="97">
        <f t="shared" ca="1" si="39"/>
        <v>0</v>
      </c>
      <c r="L25" s="97">
        <f t="shared" ca="1" si="39"/>
        <v>0</v>
      </c>
      <c r="M25" s="97">
        <f t="shared" ca="1" si="39"/>
        <v>0</v>
      </c>
      <c r="N25" s="97">
        <f t="shared" ca="1" si="39"/>
        <v>0</v>
      </c>
      <c r="O25" s="97">
        <f t="shared" ca="1" si="40"/>
        <v>0</v>
      </c>
      <c r="P25" s="97">
        <f t="shared" ca="1" si="40"/>
        <v>0</v>
      </c>
      <c r="Q25" s="97">
        <f t="shared" ca="1" si="40"/>
        <v>0</v>
      </c>
      <c r="R25" s="97">
        <f t="shared" ca="1" si="40"/>
        <v>0</v>
      </c>
      <c r="S25" s="97">
        <f t="shared" ca="1" si="40"/>
        <v>0</v>
      </c>
      <c r="T25" s="97">
        <f t="shared" ca="1" si="40"/>
        <v>0</v>
      </c>
      <c r="U25" s="97">
        <f t="shared" ca="1" si="40"/>
        <v>0</v>
      </c>
      <c r="V25" s="97">
        <f t="shared" ca="1" si="40"/>
        <v>0</v>
      </c>
      <c r="W25" s="97">
        <f t="shared" ca="1" si="40"/>
        <v>0</v>
      </c>
      <c r="X25" s="97">
        <f t="shared" ca="1" si="40"/>
        <v>0</v>
      </c>
      <c r="Y25" s="189"/>
      <c r="Z25" s="115" t="str">
        <f t="shared" ca="1" si="24"/>
        <v/>
      </c>
      <c r="AA25" s="97" t="str">
        <f t="shared" ca="1" si="25"/>
        <v/>
      </c>
      <c r="AB25" s="118" t="str">
        <f t="shared" ca="1" si="26"/>
        <v/>
      </c>
      <c r="AC25" s="192">
        <f t="shared" ca="1" si="27"/>
        <v>0</v>
      </c>
      <c r="AD25" s="142">
        <f t="shared" ca="1" si="28"/>
        <v>0</v>
      </c>
      <c r="AE25" s="200">
        <f t="shared" ca="1" si="29"/>
        <v>0</v>
      </c>
      <c r="AF25" s="165">
        <f t="shared" ca="1" si="30"/>
        <v>0</v>
      </c>
      <c r="AG25" s="80"/>
      <c r="AH25" s="98" t="str">
        <f t="shared" ca="1" si="31"/>
        <v>No</v>
      </c>
      <c r="AI25" s="98" t="str">
        <f t="shared" ca="1" si="32"/>
        <v/>
      </c>
      <c r="AJ25" s="99" t="str">
        <f t="shared" ca="1" si="33"/>
        <v/>
      </c>
      <c r="AK25" s="99" t="str">
        <f t="shared" ca="1" si="34"/>
        <v/>
      </c>
      <c r="AL25" s="101" t="str">
        <f t="shared" ca="1" si="4"/>
        <v/>
      </c>
      <c r="AM25" s="101" t="str">
        <f t="shared" ca="1" si="5"/>
        <v/>
      </c>
      <c r="AN25" s="101" t="str">
        <f t="shared" ca="1" si="5"/>
        <v/>
      </c>
      <c r="AO25" s="101" t="str">
        <f t="shared" ca="1" si="35"/>
        <v/>
      </c>
      <c r="AP25" s="91"/>
      <c r="AR25" s="19">
        <f t="shared" si="6"/>
        <v>74</v>
      </c>
      <c r="AS25" s="18" t="e">
        <f t="shared" si="36"/>
        <v>#REF!</v>
      </c>
      <c r="AT25" s="55" t="str">
        <f ca="1">IF(Z25="","",+HLOOKUP(Z25,$E25:$X$98,$AR25,FALSE))</f>
        <v/>
      </c>
      <c r="AU25" s="55" t="str">
        <f ca="1">IF(AA25="","",+HLOOKUP(AA25,$E25:$X$98,$AR25,FALSE))</f>
        <v/>
      </c>
      <c r="AV25" s="138" t="str">
        <f ca="1">IF(AB25="","",+HLOOKUP(AB25,$E25:$X$98,$AR25,FALSE))</f>
        <v/>
      </c>
      <c r="AX25" s="69" t="str">
        <f t="shared" ca="1" si="37"/>
        <v/>
      </c>
      <c r="AY25" s="69" t="str">
        <f t="shared" ca="1" si="38"/>
        <v/>
      </c>
      <c r="AZ25" s="69" t="str">
        <f t="shared" ca="1" si="7"/>
        <v/>
      </c>
      <c r="BA25" s="69" t="str">
        <f t="shared" ca="1" si="8"/>
        <v/>
      </c>
      <c r="BB25" s="69" t="str">
        <f t="shared" ca="1" si="9"/>
        <v/>
      </c>
      <c r="BC25" s="69" t="str">
        <f t="shared" ca="1" si="10"/>
        <v/>
      </c>
      <c r="BD25" s="69" t="str">
        <f t="shared" ca="1" si="11"/>
        <v/>
      </c>
      <c r="BE25" s="69" t="str">
        <f t="shared" ca="1" si="12"/>
        <v/>
      </c>
      <c r="BF25" s="69" t="str">
        <f t="shared" ca="1" si="13"/>
        <v/>
      </c>
      <c r="BG25" s="69" t="str">
        <f t="shared" ca="1" si="14"/>
        <v/>
      </c>
      <c r="BH25" s="69" t="str">
        <f t="shared" ca="1" si="15"/>
        <v/>
      </c>
      <c r="BI25" s="69" t="str">
        <f t="shared" ca="1" si="16"/>
        <v/>
      </c>
      <c r="BJ25" s="69" t="str">
        <f t="shared" ca="1" si="17"/>
        <v/>
      </c>
      <c r="BK25" s="69" t="str">
        <f t="shared" ca="1" si="18"/>
        <v/>
      </c>
      <c r="BL25" s="69" t="str">
        <f t="shared" ca="1" si="19"/>
        <v/>
      </c>
      <c r="BM25" s="69" t="str">
        <f t="shared" ca="1" si="20"/>
        <v/>
      </c>
      <c r="BN25" s="69" t="str">
        <f t="shared" ca="1" si="21"/>
        <v/>
      </c>
      <c r="BO25" s="69" t="str">
        <f t="shared" ca="1" si="22"/>
        <v/>
      </c>
      <c r="BP25" s="69" t="str">
        <f t="shared" ca="1" si="23"/>
        <v/>
      </c>
      <c r="BQ25" s="69"/>
      <c r="BR25" s="69"/>
    </row>
    <row r="26" spans="1:70" x14ac:dyDescent="0.2">
      <c r="A26" t="e">
        <f>+#REF!</f>
        <v>#REF!</v>
      </c>
      <c r="B26" t="e">
        <f>+#REF!</f>
        <v>#REF!</v>
      </c>
      <c r="C26" s="123" t="e">
        <f>+#REF!</f>
        <v>#REF!</v>
      </c>
      <c r="D26" s="19" t="e">
        <f>+#REF!</f>
        <v>#REF!</v>
      </c>
      <c r="E26" s="114">
        <f t="shared" ca="1" si="39"/>
        <v>0</v>
      </c>
      <c r="F26" s="36">
        <f t="shared" ca="1" si="39"/>
        <v>0</v>
      </c>
      <c r="G26" s="36">
        <f t="shared" ca="1" si="39"/>
        <v>0</v>
      </c>
      <c r="H26" s="36">
        <f t="shared" ca="1" si="39"/>
        <v>0</v>
      </c>
      <c r="I26" s="36">
        <f t="shared" ca="1" si="39"/>
        <v>0</v>
      </c>
      <c r="J26" s="36">
        <f t="shared" ca="1" si="39"/>
        <v>0</v>
      </c>
      <c r="K26" s="36">
        <f t="shared" ca="1" si="39"/>
        <v>0</v>
      </c>
      <c r="L26" s="36">
        <f t="shared" ca="1" si="39"/>
        <v>0</v>
      </c>
      <c r="M26" s="36">
        <f t="shared" ca="1" si="39"/>
        <v>0</v>
      </c>
      <c r="N26" s="36">
        <f t="shared" ca="1" si="39"/>
        <v>0</v>
      </c>
      <c r="O26" s="36">
        <f t="shared" ca="1" si="40"/>
        <v>0</v>
      </c>
      <c r="P26" s="36">
        <f t="shared" ca="1" si="40"/>
        <v>0</v>
      </c>
      <c r="Q26" s="36">
        <f t="shared" ca="1" si="40"/>
        <v>0</v>
      </c>
      <c r="R26" s="36">
        <f t="shared" ca="1" si="40"/>
        <v>0</v>
      </c>
      <c r="S26" s="36">
        <f t="shared" ca="1" si="40"/>
        <v>0</v>
      </c>
      <c r="T26" s="36">
        <f t="shared" ca="1" si="40"/>
        <v>0</v>
      </c>
      <c r="U26" s="36">
        <f t="shared" ca="1" si="40"/>
        <v>0</v>
      </c>
      <c r="V26" s="36">
        <f t="shared" ca="1" si="40"/>
        <v>0</v>
      </c>
      <c r="W26" s="36">
        <f t="shared" ca="1" si="40"/>
        <v>0</v>
      </c>
      <c r="X26" s="36">
        <f t="shared" ca="1" si="40"/>
        <v>0</v>
      </c>
      <c r="Y26" s="56"/>
      <c r="Z26" s="114" t="str">
        <f t="shared" ca="1" si="24"/>
        <v/>
      </c>
      <c r="AA26" s="36" t="str">
        <f t="shared" ca="1" si="25"/>
        <v/>
      </c>
      <c r="AB26" s="117" t="str">
        <f t="shared" ca="1" si="26"/>
        <v/>
      </c>
      <c r="AC26" s="121">
        <f t="shared" ca="1" si="27"/>
        <v>0</v>
      </c>
      <c r="AD26" s="141">
        <f t="shared" ca="1" si="28"/>
        <v>0</v>
      </c>
      <c r="AE26" s="199">
        <f t="shared" ca="1" si="29"/>
        <v>0</v>
      </c>
      <c r="AF26" s="164">
        <f t="shared" ca="1" si="30"/>
        <v>0</v>
      </c>
      <c r="AG26" s="106"/>
      <c r="AH26" s="92" t="str">
        <f t="shared" ca="1" si="31"/>
        <v>No</v>
      </c>
      <c r="AI26" s="92" t="str">
        <f t="shared" ca="1" si="32"/>
        <v/>
      </c>
      <c r="AJ26" s="93" t="str">
        <f t="shared" ca="1" si="33"/>
        <v/>
      </c>
      <c r="AK26" s="93" t="str">
        <f t="shared" ca="1" si="34"/>
        <v/>
      </c>
      <c r="AL26" s="91" t="str">
        <f t="shared" ca="1" si="4"/>
        <v/>
      </c>
      <c r="AM26" s="91" t="str">
        <f t="shared" ca="1" si="5"/>
        <v/>
      </c>
      <c r="AN26" s="91" t="str">
        <f t="shared" ca="1" si="5"/>
        <v/>
      </c>
      <c r="AO26" s="91" t="str">
        <f t="shared" ca="1" si="35"/>
        <v/>
      </c>
      <c r="AP26" s="91"/>
      <c r="AR26" s="19">
        <f t="shared" si="6"/>
        <v>73</v>
      </c>
      <c r="AS26" s="18" t="e">
        <f t="shared" si="36"/>
        <v>#REF!</v>
      </c>
      <c r="AT26" s="55" t="str">
        <f ca="1">IF(Z26="","",+HLOOKUP(Z26,$E26:$X$98,$AR26,FALSE))</f>
        <v/>
      </c>
      <c r="AU26" s="55" t="str">
        <f ca="1">IF(AA26="","",+HLOOKUP(AA26,$E26:$X$98,$AR26,FALSE))</f>
        <v/>
      </c>
      <c r="AV26" s="138" t="str">
        <f ca="1">IF(AB26="","",+HLOOKUP(AB26,$E26:$X$98,$AR26,FALSE))</f>
        <v/>
      </c>
      <c r="AX26" s="69" t="str">
        <f t="shared" ca="1" si="37"/>
        <v/>
      </c>
      <c r="AY26" s="69" t="str">
        <f t="shared" ca="1" si="38"/>
        <v/>
      </c>
      <c r="AZ26" s="69" t="str">
        <f t="shared" ca="1" si="7"/>
        <v/>
      </c>
      <c r="BA26" s="69" t="str">
        <f t="shared" ca="1" si="8"/>
        <v/>
      </c>
      <c r="BB26" s="69" t="str">
        <f t="shared" ca="1" si="9"/>
        <v/>
      </c>
      <c r="BC26" s="69" t="str">
        <f t="shared" ca="1" si="10"/>
        <v/>
      </c>
      <c r="BD26" s="69" t="str">
        <f t="shared" ca="1" si="11"/>
        <v/>
      </c>
      <c r="BE26" s="69" t="str">
        <f t="shared" ca="1" si="12"/>
        <v/>
      </c>
      <c r="BF26" s="69" t="str">
        <f t="shared" ca="1" si="13"/>
        <v/>
      </c>
      <c r="BG26" s="69" t="str">
        <f t="shared" ca="1" si="14"/>
        <v/>
      </c>
      <c r="BH26" s="69" t="str">
        <f t="shared" ca="1" si="15"/>
        <v/>
      </c>
      <c r="BI26" s="69" t="str">
        <f t="shared" ca="1" si="16"/>
        <v/>
      </c>
      <c r="BJ26" s="69" t="str">
        <f t="shared" ca="1" si="17"/>
        <v/>
      </c>
      <c r="BK26" s="69" t="str">
        <f t="shared" ca="1" si="18"/>
        <v/>
      </c>
      <c r="BL26" s="69" t="str">
        <f t="shared" ca="1" si="19"/>
        <v/>
      </c>
      <c r="BM26" s="69" t="str">
        <f t="shared" ca="1" si="20"/>
        <v/>
      </c>
      <c r="BN26" s="69" t="str">
        <f t="shared" ca="1" si="21"/>
        <v/>
      </c>
      <c r="BO26" s="69" t="str">
        <f t="shared" ca="1" si="22"/>
        <v/>
      </c>
      <c r="BP26" s="69" t="str">
        <f t="shared" ca="1" si="23"/>
        <v/>
      </c>
      <c r="BQ26" s="69"/>
      <c r="BR26" s="69"/>
    </row>
    <row r="27" spans="1:70" x14ac:dyDescent="0.2">
      <c r="A27" t="e">
        <f>+#REF!</f>
        <v>#REF!</v>
      </c>
      <c r="B27" t="e">
        <f>+#REF!</f>
        <v>#REF!</v>
      </c>
      <c r="C27" s="123" t="e">
        <f>+#REF!</f>
        <v>#REF!</v>
      </c>
      <c r="D27" s="19" t="e">
        <f>+#REF!</f>
        <v>#REF!</v>
      </c>
      <c r="E27" s="114">
        <f t="shared" ca="1" si="39"/>
        <v>0</v>
      </c>
      <c r="F27" s="36">
        <f t="shared" ca="1" si="39"/>
        <v>0</v>
      </c>
      <c r="G27" s="36">
        <f t="shared" ca="1" si="39"/>
        <v>0</v>
      </c>
      <c r="H27" s="36">
        <f t="shared" ca="1" si="39"/>
        <v>0</v>
      </c>
      <c r="I27" s="36">
        <f t="shared" ca="1" si="39"/>
        <v>0</v>
      </c>
      <c r="J27" s="36">
        <f t="shared" ca="1" si="39"/>
        <v>0</v>
      </c>
      <c r="K27" s="36">
        <f t="shared" ca="1" si="39"/>
        <v>0</v>
      </c>
      <c r="L27" s="36">
        <f t="shared" ca="1" si="39"/>
        <v>0</v>
      </c>
      <c r="M27" s="36">
        <f t="shared" ca="1" si="39"/>
        <v>0</v>
      </c>
      <c r="N27" s="36">
        <f t="shared" ca="1" si="39"/>
        <v>0</v>
      </c>
      <c r="O27" s="36">
        <f t="shared" ca="1" si="40"/>
        <v>0</v>
      </c>
      <c r="P27" s="36">
        <f t="shared" ca="1" si="40"/>
        <v>0</v>
      </c>
      <c r="Q27" s="36">
        <f t="shared" ca="1" si="40"/>
        <v>0</v>
      </c>
      <c r="R27" s="36">
        <f t="shared" ca="1" si="40"/>
        <v>0</v>
      </c>
      <c r="S27" s="36">
        <f t="shared" ca="1" si="40"/>
        <v>0</v>
      </c>
      <c r="T27" s="36">
        <f t="shared" ca="1" si="40"/>
        <v>0</v>
      </c>
      <c r="U27" s="36">
        <f t="shared" ca="1" si="40"/>
        <v>0</v>
      </c>
      <c r="V27" s="36">
        <f t="shared" ca="1" si="40"/>
        <v>0</v>
      </c>
      <c r="W27" s="36">
        <f t="shared" ca="1" si="40"/>
        <v>0</v>
      </c>
      <c r="X27" s="36">
        <f t="shared" ca="1" si="40"/>
        <v>0</v>
      </c>
      <c r="Y27" s="56"/>
      <c r="Z27" s="114" t="str">
        <f t="shared" ca="1" si="24"/>
        <v/>
      </c>
      <c r="AA27" s="36" t="str">
        <f t="shared" ca="1" si="25"/>
        <v/>
      </c>
      <c r="AB27" s="117" t="str">
        <f t="shared" ca="1" si="26"/>
        <v/>
      </c>
      <c r="AC27" s="121">
        <f t="shared" ca="1" si="27"/>
        <v>0</v>
      </c>
      <c r="AD27" s="141">
        <f t="shared" ca="1" si="28"/>
        <v>0</v>
      </c>
      <c r="AE27" s="199">
        <f t="shared" ca="1" si="29"/>
        <v>0</v>
      </c>
      <c r="AF27" s="164">
        <f t="shared" ca="1" si="30"/>
        <v>0</v>
      </c>
      <c r="AG27" s="106"/>
      <c r="AH27" s="92" t="str">
        <f t="shared" ca="1" si="31"/>
        <v>No</v>
      </c>
      <c r="AI27" s="92" t="str">
        <f t="shared" ca="1" si="32"/>
        <v/>
      </c>
      <c r="AJ27" s="93" t="str">
        <f t="shared" ca="1" si="33"/>
        <v/>
      </c>
      <c r="AK27" s="93" t="str">
        <f t="shared" ca="1" si="34"/>
        <v/>
      </c>
      <c r="AL27" s="91" t="str">
        <f t="shared" ca="1" si="4"/>
        <v/>
      </c>
      <c r="AM27" s="91" t="str">
        <f t="shared" ca="1" si="5"/>
        <v/>
      </c>
      <c r="AN27" s="91" t="str">
        <f t="shared" ca="1" si="5"/>
        <v/>
      </c>
      <c r="AO27" s="91" t="str">
        <f t="shared" ca="1" si="35"/>
        <v/>
      </c>
      <c r="AP27" s="91"/>
      <c r="AR27" s="19">
        <f t="shared" si="6"/>
        <v>72</v>
      </c>
      <c r="AS27" s="18" t="e">
        <f t="shared" si="36"/>
        <v>#REF!</v>
      </c>
      <c r="AT27" s="55" t="str">
        <f ca="1">IF(Z27="","",+HLOOKUP(Z27,$E27:$X$98,$AR27,FALSE))</f>
        <v/>
      </c>
      <c r="AU27" s="55" t="str">
        <f ca="1">IF(AA27="","",+HLOOKUP(AA27,$E27:$X$98,$AR27,FALSE))</f>
        <v/>
      </c>
      <c r="AV27" s="138" t="str">
        <f ca="1">IF(AB27="","",+HLOOKUP(AB27,$E27:$X$98,$AR27,FALSE))</f>
        <v/>
      </c>
      <c r="AX27" s="69" t="str">
        <f t="shared" ca="1" si="37"/>
        <v/>
      </c>
      <c r="AY27" s="69" t="str">
        <f t="shared" ca="1" si="38"/>
        <v/>
      </c>
      <c r="AZ27" s="69" t="str">
        <f t="shared" ca="1" si="7"/>
        <v/>
      </c>
      <c r="BA27" s="69" t="str">
        <f t="shared" ca="1" si="8"/>
        <v/>
      </c>
      <c r="BB27" s="69" t="str">
        <f t="shared" ca="1" si="9"/>
        <v/>
      </c>
      <c r="BC27" s="69" t="str">
        <f t="shared" ca="1" si="10"/>
        <v/>
      </c>
      <c r="BD27" s="69" t="str">
        <f t="shared" ca="1" si="11"/>
        <v/>
      </c>
      <c r="BE27" s="69" t="str">
        <f t="shared" ca="1" si="12"/>
        <v/>
      </c>
      <c r="BF27" s="69" t="str">
        <f t="shared" ca="1" si="13"/>
        <v/>
      </c>
      <c r="BG27" s="69" t="str">
        <f t="shared" ca="1" si="14"/>
        <v/>
      </c>
      <c r="BH27" s="69" t="str">
        <f t="shared" ca="1" si="15"/>
        <v/>
      </c>
      <c r="BI27" s="69" t="str">
        <f t="shared" ca="1" si="16"/>
        <v/>
      </c>
      <c r="BJ27" s="69" t="str">
        <f t="shared" ca="1" si="17"/>
        <v/>
      </c>
      <c r="BK27" s="69" t="str">
        <f t="shared" ca="1" si="18"/>
        <v/>
      </c>
      <c r="BL27" s="69" t="str">
        <f t="shared" ca="1" si="19"/>
        <v/>
      </c>
      <c r="BM27" s="69" t="str">
        <f t="shared" ca="1" si="20"/>
        <v/>
      </c>
      <c r="BN27" s="69" t="str">
        <f t="shared" ca="1" si="21"/>
        <v/>
      </c>
      <c r="BO27" s="69" t="str">
        <f t="shared" ca="1" si="22"/>
        <v/>
      </c>
      <c r="BP27" s="69" t="str">
        <f t="shared" ca="1" si="23"/>
        <v/>
      </c>
      <c r="BQ27" s="69"/>
      <c r="BR27" s="69"/>
    </row>
    <row r="28" spans="1:70" x14ac:dyDescent="0.2">
      <c r="A28" t="e">
        <f>+#REF!</f>
        <v>#REF!</v>
      </c>
      <c r="B28" s="96" t="e">
        <f>+#REF!</f>
        <v>#REF!</v>
      </c>
      <c r="C28" s="124" t="e">
        <f>+#REF!</f>
        <v>#REF!</v>
      </c>
      <c r="D28" s="19" t="e">
        <f>+#REF!</f>
        <v>#REF!</v>
      </c>
      <c r="E28" s="115">
        <f t="shared" ca="1" si="39"/>
        <v>0</v>
      </c>
      <c r="F28" s="97">
        <f t="shared" ca="1" si="39"/>
        <v>0</v>
      </c>
      <c r="G28" s="97">
        <f t="shared" ca="1" si="39"/>
        <v>0</v>
      </c>
      <c r="H28" s="97">
        <f t="shared" ca="1" si="39"/>
        <v>0</v>
      </c>
      <c r="I28" s="97">
        <f t="shared" ca="1" si="39"/>
        <v>0</v>
      </c>
      <c r="J28" s="97">
        <f t="shared" ca="1" si="39"/>
        <v>0</v>
      </c>
      <c r="K28" s="97">
        <f t="shared" ca="1" si="39"/>
        <v>0</v>
      </c>
      <c r="L28" s="97">
        <f t="shared" ca="1" si="39"/>
        <v>0</v>
      </c>
      <c r="M28" s="97">
        <f t="shared" ca="1" si="39"/>
        <v>0</v>
      </c>
      <c r="N28" s="97">
        <f t="shared" ca="1" si="39"/>
        <v>0</v>
      </c>
      <c r="O28" s="97">
        <f t="shared" ca="1" si="40"/>
        <v>0</v>
      </c>
      <c r="P28" s="97">
        <f t="shared" ca="1" si="40"/>
        <v>0</v>
      </c>
      <c r="Q28" s="97">
        <f t="shared" ca="1" si="40"/>
        <v>0</v>
      </c>
      <c r="R28" s="97">
        <f t="shared" ca="1" si="40"/>
        <v>0</v>
      </c>
      <c r="S28" s="97">
        <f t="shared" ca="1" si="40"/>
        <v>0</v>
      </c>
      <c r="T28" s="97">
        <f t="shared" ca="1" si="40"/>
        <v>0</v>
      </c>
      <c r="U28" s="97">
        <f t="shared" ca="1" si="40"/>
        <v>0</v>
      </c>
      <c r="V28" s="97">
        <f t="shared" ca="1" si="40"/>
        <v>0</v>
      </c>
      <c r="W28" s="97">
        <f t="shared" ca="1" si="40"/>
        <v>0</v>
      </c>
      <c r="X28" s="97">
        <f t="shared" ca="1" si="40"/>
        <v>0</v>
      </c>
      <c r="Y28" s="189"/>
      <c r="Z28" s="115" t="str">
        <f t="shared" ca="1" si="24"/>
        <v/>
      </c>
      <c r="AA28" s="97" t="str">
        <f t="shared" ca="1" si="25"/>
        <v/>
      </c>
      <c r="AB28" s="118" t="str">
        <f t="shared" ca="1" si="26"/>
        <v/>
      </c>
      <c r="AC28" s="192">
        <f t="shared" ca="1" si="27"/>
        <v>0</v>
      </c>
      <c r="AD28" s="142">
        <f t="shared" ca="1" si="28"/>
        <v>0</v>
      </c>
      <c r="AE28" s="200">
        <f t="shared" ca="1" si="29"/>
        <v>0</v>
      </c>
      <c r="AF28" s="165">
        <f t="shared" ca="1" si="30"/>
        <v>0</v>
      </c>
      <c r="AG28" s="80"/>
      <c r="AH28" s="98" t="str">
        <f t="shared" ca="1" si="31"/>
        <v>No</v>
      </c>
      <c r="AI28" s="98" t="str">
        <f t="shared" ca="1" si="32"/>
        <v/>
      </c>
      <c r="AJ28" s="99" t="str">
        <f t="shared" ca="1" si="33"/>
        <v/>
      </c>
      <c r="AK28" s="99" t="str">
        <f t="shared" ca="1" si="34"/>
        <v/>
      </c>
      <c r="AL28" s="101" t="str">
        <f t="shared" ca="1" si="4"/>
        <v/>
      </c>
      <c r="AM28" s="101" t="str">
        <f t="shared" ca="1" si="5"/>
        <v/>
      </c>
      <c r="AN28" s="101" t="str">
        <f t="shared" ca="1" si="5"/>
        <v/>
      </c>
      <c r="AO28" s="101" t="str">
        <f t="shared" ca="1" si="35"/>
        <v/>
      </c>
      <c r="AP28" s="91"/>
      <c r="AR28" s="19">
        <f t="shared" si="6"/>
        <v>71</v>
      </c>
      <c r="AS28" s="18" t="e">
        <f t="shared" si="36"/>
        <v>#REF!</v>
      </c>
      <c r="AT28" s="55" t="str">
        <f ca="1">IF(Z28="","",+HLOOKUP(Z28,$E28:$X$98,$AR28,FALSE))</f>
        <v/>
      </c>
      <c r="AU28" s="55" t="str">
        <f ca="1">IF(AA28="","",+HLOOKUP(AA28,$E28:$X$98,$AR28,FALSE))</f>
        <v/>
      </c>
      <c r="AV28" s="138" t="str">
        <f ca="1">IF(AB28="","",+HLOOKUP(AB28,$E28:$X$98,$AR28,FALSE))</f>
        <v/>
      </c>
      <c r="AX28" s="69" t="str">
        <f t="shared" ca="1" si="37"/>
        <v/>
      </c>
      <c r="AY28" s="69" t="str">
        <f t="shared" ca="1" si="38"/>
        <v/>
      </c>
      <c r="AZ28" s="69" t="str">
        <f t="shared" ca="1" si="7"/>
        <v/>
      </c>
      <c r="BA28" s="69" t="str">
        <f t="shared" ca="1" si="8"/>
        <v/>
      </c>
      <c r="BB28" s="69" t="str">
        <f t="shared" ca="1" si="9"/>
        <v/>
      </c>
      <c r="BC28" s="69" t="str">
        <f t="shared" ca="1" si="10"/>
        <v/>
      </c>
      <c r="BD28" s="69" t="str">
        <f t="shared" ca="1" si="11"/>
        <v/>
      </c>
      <c r="BE28" s="69" t="str">
        <f t="shared" ca="1" si="12"/>
        <v/>
      </c>
      <c r="BF28" s="69" t="str">
        <f t="shared" ca="1" si="13"/>
        <v/>
      </c>
      <c r="BG28" s="69" t="str">
        <f t="shared" ca="1" si="14"/>
        <v/>
      </c>
      <c r="BH28" s="69" t="str">
        <f t="shared" ca="1" si="15"/>
        <v/>
      </c>
      <c r="BI28" s="69" t="str">
        <f t="shared" ca="1" si="16"/>
        <v/>
      </c>
      <c r="BJ28" s="69" t="str">
        <f t="shared" ca="1" si="17"/>
        <v/>
      </c>
      <c r="BK28" s="69" t="str">
        <f t="shared" ca="1" si="18"/>
        <v/>
      </c>
      <c r="BL28" s="69" t="str">
        <f t="shared" ca="1" si="19"/>
        <v/>
      </c>
      <c r="BM28" s="69" t="str">
        <f t="shared" ca="1" si="20"/>
        <v/>
      </c>
      <c r="BN28" s="69" t="str">
        <f t="shared" ca="1" si="21"/>
        <v/>
      </c>
      <c r="BO28" s="69" t="str">
        <f t="shared" ca="1" si="22"/>
        <v/>
      </c>
      <c r="BP28" s="69" t="str">
        <f t="shared" ca="1" si="23"/>
        <v/>
      </c>
      <c r="BQ28" s="69"/>
      <c r="BR28" s="69"/>
    </row>
    <row r="29" spans="1:70" x14ac:dyDescent="0.2">
      <c r="A29" t="e">
        <f>+#REF!</f>
        <v>#REF!</v>
      </c>
      <c r="B29" t="e">
        <f>+#REF!</f>
        <v>#REF!</v>
      </c>
      <c r="C29" s="123" t="e">
        <f>+#REF!</f>
        <v>#REF!</v>
      </c>
      <c r="D29" s="19" t="e">
        <f>+#REF!</f>
        <v>#REF!</v>
      </c>
      <c r="E29" s="114">
        <f t="shared" ca="1" si="39"/>
        <v>0</v>
      </c>
      <c r="F29" s="36">
        <f t="shared" ca="1" si="39"/>
        <v>0</v>
      </c>
      <c r="G29" s="36">
        <f t="shared" ca="1" si="39"/>
        <v>0</v>
      </c>
      <c r="H29" s="36">
        <f t="shared" ca="1" si="39"/>
        <v>0</v>
      </c>
      <c r="I29" s="36">
        <f t="shared" ca="1" si="39"/>
        <v>0</v>
      </c>
      <c r="J29" s="36">
        <f t="shared" ca="1" si="39"/>
        <v>0</v>
      </c>
      <c r="K29" s="36">
        <f t="shared" ca="1" si="39"/>
        <v>0</v>
      </c>
      <c r="L29" s="36">
        <f t="shared" ca="1" si="39"/>
        <v>0</v>
      </c>
      <c r="M29" s="36">
        <f t="shared" ca="1" si="39"/>
        <v>0</v>
      </c>
      <c r="N29" s="36">
        <f t="shared" ca="1" si="39"/>
        <v>0</v>
      </c>
      <c r="O29" s="36">
        <f t="shared" ca="1" si="40"/>
        <v>0</v>
      </c>
      <c r="P29" s="36">
        <f t="shared" ca="1" si="40"/>
        <v>0</v>
      </c>
      <c r="Q29" s="36">
        <f t="shared" ca="1" si="40"/>
        <v>0</v>
      </c>
      <c r="R29" s="36">
        <f t="shared" ca="1" si="40"/>
        <v>0</v>
      </c>
      <c r="S29" s="36">
        <f t="shared" ca="1" si="40"/>
        <v>0</v>
      </c>
      <c r="T29" s="36">
        <f t="shared" ca="1" si="40"/>
        <v>0</v>
      </c>
      <c r="U29" s="36">
        <f t="shared" ca="1" si="40"/>
        <v>0</v>
      </c>
      <c r="V29" s="36">
        <f t="shared" ca="1" si="40"/>
        <v>0</v>
      </c>
      <c r="W29" s="36">
        <f t="shared" ca="1" si="40"/>
        <v>0</v>
      </c>
      <c r="X29" s="36">
        <f t="shared" ca="1" si="40"/>
        <v>0</v>
      </c>
      <c r="Y29" s="56"/>
      <c r="Z29" s="114" t="str">
        <f t="shared" ca="1" si="24"/>
        <v/>
      </c>
      <c r="AA29" s="36" t="str">
        <f t="shared" ca="1" si="25"/>
        <v/>
      </c>
      <c r="AB29" s="117" t="str">
        <f t="shared" ca="1" si="26"/>
        <v/>
      </c>
      <c r="AC29" s="121">
        <f t="shared" ca="1" si="27"/>
        <v>0</v>
      </c>
      <c r="AD29" s="141">
        <f t="shared" ca="1" si="28"/>
        <v>0</v>
      </c>
      <c r="AE29" s="199">
        <f t="shared" ca="1" si="29"/>
        <v>0</v>
      </c>
      <c r="AF29" s="164">
        <f t="shared" ca="1" si="30"/>
        <v>0</v>
      </c>
      <c r="AG29" s="106"/>
      <c r="AH29" s="92" t="str">
        <f t="shared" ca="1" si="31"/>
        <v>No</v>
      </c>
      <c r="AI29" s="92" t="str">
        <f t="shared" ca="1" si="32"/>
        <v/>
      </c>
      <c r="AJ29" s="93" t="str">
        <f t="shared" ca="1" si="33"/>
        <v/>
      </c>
      <c r="AK29" s="93" t="str">
        <f t="shared" ca="1" si="34"/>
        <v/>
      </c>
      <c r="AL29" s="91" t="str">
        <f t="shared" ca="1" si="4"/>
        <v/>
      </c>
      <c r="AM29" s="91" t="str">
        <f t="shared" ca="1" si="5"/>
        <v/>
      </c>
      <c r="AN29" s="91" t="str">
        <f t="shared" ca="1" si="5"/>
        <v/>
      </c>
      <c r="AO29" s="91" t="str">
        <f t="shared" ca="1" si="35"/>
        <v/>
      </c>
      <c r="AP29" s="91"/>
      <c r="AR29" s="19">
        <f t="shared" si="6"/>
        <v>70</v>
      </c>
      <c r="AS29" s="18" t="e">
        <f t="shared" si="36"/>
        <v>#REF!</v>
      </c>
      <c r="AT29" s="55" t="str">
        <f ca="1">IF(Z29="","",+HLOOKUP(Z29,$E29:$X$98,$AR29,FALSE))</f>
        <v/>
      </c>
      <c r="AU29" s="55" t="str">
        <f ca="1">IF(AA29="","",+HLOOKUP(AA29,$E29:$X$98,$AR29,FALSE))</f>
        <v/>
      </c>
      <c r="AV29" s="138" t="str">
        <f ca="1">IF(AB29="","",+HLOOKUP(AB29,$E29:$X$98,$AR29,FALSE))</f>
        <v/>
      </c>
      <c r="AX29" s="69" t="str">
        <f t="shared" ca="1" si="37"/>
        <v/>
      </c>
      <c r="AY29" s="69" t="str">
        <f t="shared" ca="1" si="38"/>
        <v/>
      </c>
      <c r="AZ29" s="69" t="str">
        <f t="shared" ca="1" si="7"/>
        <v/>
      </c>
      <c r="BA29" s="69" t="str">
        <f t="shared" ca="1" si="8"/>
        <v/>
      </c>
      <c r="BB29" s="69" t="str">
        <f t="shared" ca="1" si="9"/>
        <v/>
      </c>
      <c r="BC29" s="69" t="str">
        <f t="shared" ca="1" si="10"/>
        <v/>
      </c>
      <c r="BD29" s="69" t="str">
        <f t="shared" ca="1" si="11"/>
        <v/>
      </c>
      <c r="BE29" s="69" t="str">
        <f t="shared" ca="1" si="12"/>
        <v/>
      </c>
      <c r="BF29" s="69" t="str">
        <f t="shared" ca="1" si="13"/>
        <v/>
      </c>
      <c r="BG29" s="69" t="str">
        <f t="shared" ca="1" si="14"/>
        <v/>
      </c>
      <c r="BH29" s="69" t="str">
        <f t="shared" ca="1" si="15"/>
        <v/>
      </c>
      <c r="BI29" s="69" t="str">
        <f t="shared" ca="1" si="16"/>
        <v/>
      </c>
      <c r="BJ29" s="69" t="str">
        <f t="shared" ca="1" si="17"/>
        <v/>
      </c>
      <c r="BK29" s="69" t="str">
        <f t="shared" ca="1" si="18"/>
        <v/>
      </c>
      <c r="BL29" s="69" t="str">
        <f t="shared" ca="1" si="19"/>
        <v/>
      </c>
      <c r="BM29" s="69" t="str">
        <f t="shared" ca="1" si="20"/>
        <v/>
      </c>
      <c r="BN29" s="69" t="str">
        <f t="shared" ca="1" si="21"/>
        <v/>
      </c>
      <c r="BO29" s="69" t="str">
        <f t="shared" ca="1" si="22"/>
        <v/>
      </c>
      <c r="BP29" s="69" t="str">
        <f t="shared" ca="1" si="23"/>
        <v/>
      </c>
      <c r="BQ29" s="69"/>
      <c r="BR29" s="69"/>
    </row>
    <row r="30" spans="1:70" x14ac:dyDescent="0.2">
      <c r="A30" t="e">
        <f>+#REF!</f>
        <v>#REF!</v>
      </c>
      <c r="B30" t="e">
        <f>+#REF!</f>
        <v>#REF!</v>
      </c>
      <c r="C30" s="123" t="e">
        <f>+#REF!</f>
        <v>#REF!</v>
      </c>
      <c r="D30" s="19" t="e">
        <f>+#REF!</f>
        <v>#REF!</v>
      </c>
      <c r="E30" s="114">
        <f t="shared" ca="1" si="39"/>
        <v>0</v>
      </c>
      <c r="F30" s="36">
        <f t="shared" ca="1" si="39"/>
        <v>0</v>
      </c>
      <c r="G30" s="36">
        <f t="shared" ca="1" si="39"/>
        <v>0</v>
      </c>
      <c r="H30" s="36">
        <f t="shared" ca="1" si="39"/>
        <v>0</v>
      </c>
      <c r="I30" s="36">
        <f t="shared" ca="1" si="39"/>
        <v>0</v>
      </c>
      <c r="J30" s="36">
        <f t="shared" ca="1" si="39"/>
        <v>0</v>
      </c>
      <c r="K30" s="36">
        <f t="shared" ca="1" si="39"/>
        <v>0</v>
      </c>
      <c r="L30" s="36">
        <f t="shared" ca="1" si="39"/>
        <v>0</v>
      </c>
      <c r="M30" s="36">
        <f t="shared" ca="1" si="39"/>
        <v>0</v>
      </c>
      <c r="N30" s="36">
        <f t="shared" ca="1" si="39"/>
        <v>0</v>
      </c>
      <c r="O30" s="36">
        <f t="shared" ca="1" si="40"/>
        <v>0</v>
      </c>
      <c r="P30" s="36">
        <f t="shared" ca="1" si="40"/>
        <v>0</v>
      </c>
      <c r="Q30" s="36">
        <f t="shared" ca="1" si="40"/>
        <v>0</v>
      </c>
      <c r="R30" s="36">
        <f t="shared" ca="1" si="40"/>
        <v>0</v>
      </c>
      <c r="S30" s="36">
        <f t="shared" ca="1" si="40"/>
        <v>0</v>
      </c>
      <c r="T30" s="36">
        <f t="shared" ca="1" si="40"/>
        <v>0</v>
      </c>
      <c r="U30" s="36">
        <f t="shared" ca="1" si="40"/>
        <v>0</v>
      </c>
      <c r="V30" s="36">
        <f t="shared" ca="1" si="40"/>
        <v>0</v>
      </c>
      <c r="W30" s="36">
        <f t="shared" ca="1" si="40"/>
        <v>0</v>
      </c>
      <c r="X30" s="36">
        <f t="shared" ca="1" si="40"/>
        <v>0</v>
      </c>
      <c r="Y30" s="56"/>
      <c r="Z30" s="114" t="str">
        <f t="shared" ca="1" si="24"/>
        <v/>
      </c>
      <c r="AA30" s="36" t="str">
        <f t="shared" ca="1" si="25"/>
        <v/>
      </c>
      <c r="AB30" s="117" t="str">
        <f t="shared" ca="1" si="26"/>
        <v/>
      </c>
      <c r="AC30" s="121">
        <f t="shared" ca="1" si="27"/>
        <v>0</v>
      </c>
      <c r="AD30" s="141">
        <f t="shared" ca="1" si="28"/>
        <v>0</v>
      </c>
      <c r="AE30" s="199">
        <f t="shared" ca="1" si="29"/>
        <v>0</v>
      </c>
      <c r="AF30" s="164">
        <f t="shared" ca="1" si="30"/>
        <v>0</v>
      </c>
      <c r="AG30" s="106"/>
      <c r="AH30" s="92" t="str">
        <f t="shared" ca="1" si="31"/>
        <v>No</v>
      </c>
      <c r="AI30" s="92" t="str">
        <f t="shared" ca="1" si="32"/>
        <v/>
      </c>
      <c r="AJ30" s="93" t="str">
        <f t="shared" ca="1" si="33"/>
        <v/>
      </c>
      <c r="AK30" s="93" t="str">
        <f t="shared" ca="1" si="34"/>
        <v/>
      </c>
      <c r="AL30" s="91" t="str">
        <f t="shared" ca="1" si="4"/>
        <v/>
      </c>
      <c r="AM30" s="91" t="str">
        <f t="shared" ca="1" si="5"/>
        <v/>
      </c>
      <c r="AN30" s="91" t="str">
        <f t="shared" ca="1" si="5"/>
        <v/>
      </c>
      <c r="AO30" s="91" t="str">
        <f t="shared" ca="1" si="35"/>
        <v/>
      </c>
      <c r="AP30" s="91"/>
      <c r="AR30" s="19">
        <f t="shared" si="6"/>
        <v>69</v>
      </c>
      <c r="AS30" s="18" t="e">
        <f t="shared" si="36"/>
        <v>#REF!</v>
      </c>
      <c r="AT30" s="55" t="str">
        <f ca="1">IF(Z30="","",+HLOOKUP(Z30,$E30:$X$98,$AR30,FALSE))</f>
        <v/>
      </c>
      <c r="AU30" s="55" t="str">
        <f ca="1">IF(AA30="","",+HLOOKUP(AA30,$E30:$X$98,$AR30,FALSE))</f>
        <v/>
      </c>
      <c r="AV30" s="138" t="str">
        <f ca="1">IF(AB30="","",+HLOOKUP(AB30,$E30:$X$98,$AR30,FALSE))</f>
        <v/>
      </c>
      <c r="AX30" s="69" t="str">
        <f t="shared" ca="1" si="37"/>
        <v/>
      </c>
      <c r="AY30" s="69" t="str">
        <f t="shared" ca="1" si="38"/>
        <v/>
      </c>
      <c r="AZ30" s="69" t="str">
        <f t="shared" ca="1" si="7"/>
        <v/>
      </c>
      <c r="BA30" s="69" t="str">
        <f t="shared" ca="1" si="8"/>
        <v/>
      </c>
      <c r="BB30" s="69" t="str">
        <f t="shared" ca="1" si="9"/>
        <v/>
      </c>
      <c r="BC30" s="69" t="str">
        <f t="shared" ca="1" si="10"/>
        <v/>
      </c>
      <c r="BD30" s="69" t="str">
        <f t="shared" ca="1" si="11"/>
        <v/>
      </c>
      <c r="BE30" s="69" t="str">
        <f t="shared" ca="1" si="12"/>
        <v/>
      </c>
      <c r="BF30" s="69" t="str">
        <f t="shared" ca="1" si="13"/>
        <v/>
      </c>
      <c r="BG30" s="69" t="str">
        <f t="shared" ca="1" si="14"/>
        <v/>
      </c>
      <c r="BH30" s="69" t="str">
        <f t="shared" ca="1" si="15"/>
        <v/>
      </c>
      <c r="BI30" s="69" t="str">
        <f t="shared" ca="1" si="16"/>
        <v/>
      </c>
      <c r="BJ30" s="69" t="str">
        <f t="shared" ca="1" si="17"/>
        <v/>
      </c>
      <c r="BK30" s="69" t="str">
        <f t="shared" ca="1" si="18"/>
        <v/>
      </c>
      <c r="BL30" s="69" t="str">
        <f t="shared" ca="1" si="19"/>
        <v/>
      </c>
      <c r="BM30" s="69" t="str">
        <f t="shared" ca="1" si="20"/>
        <v/>
      </c>
      <c r="BN30" s="69" t="str">
        <f t="shared" ca="1" si="21"/>
        <v/>
      </c>
      <c r="BO30" s="69" t="str">
        <f t="shared" ca="1" si="22"/>
        <v/>
      </c>
      <c r="BP30" s="69" t="str">
        <f t="shared" ca="1" si="23"/>
        <v/>
      </c>
      <c r="BQ30" s="69"/>
      <c r="BR30" s="69"/>
    </row>
    <row r="31" spans="1:70" x14ac:dyDescent="0.2">
      <c r="A31" t="e">
        <f>+#REF!</f>
        <v>#REF!</v>
      </c>
      <c r="B31" s="96" t="e">
        <f>+#REF!</f>
        <v>#REF!</v>
      </c>
      <c r="C31" s="124" t="e">
        <f>+#REF!</f>
        <v>#REF!</v>
      </c>
      <c r="D31" s="19" t="e">
        <f>+#REF!</f>
        <v>#REF!</v>
      </c>
      <c r="E31" s="115">
        <f t="shared" ref="E31:N40" ca="1" si="41">ROUND(IF(ISERROR(INDEX(INDIRECT(E$101),MATCH($B31,INDIRECT(E$102),0),14)),0,INDEX(INDIRECT(E$101),MATCH($B31,INDIRECT(E$102),0),14)),3)</f>
        <v>0</v>
      </c>
      <c r="F31" s="97">
        <f t="shared" ca="1" si="41"/>
        <v>0</v>
      </c>
      <c r="G31" s="97">
        <f t="shared" ca="1" si="41"/>
        <v>0</v>
      </c>
      <c r="H31" s="97">
        <f t="shared" ca="1" si="41"/>
        <v>0</v>
      </c>
      <c r="I31" s="97">
        <f t="shared" ca="1" si="41"/>
        <v>0</v>
      </c>
      <c r="J31" s="97">
        <f t="shared" ca="1" si="41"/>
        <v>0</v>
      </c>
      <c r="K31" s="97">
        <f t="shared" ca="1" si="41"/>
        <v>0</v>
      </c>
      <c r="L31" s="97">
        <f t="shared" ca="1" si="41"/>
        <v>0</v>
      </c>
      <c r="M31" s="97">
        <f t="shared" ca="1" si="41"/>
        <v>0</v>
      </c>
      <c r="N31" s="97">
        <f t="shared" ca="1" si="41"/>
        <v>0</v>
      </c>
      <c r="O31" s="97">
        <f t="shared" ref="O31:X40" ca="1" si="42">ROUND(IF(ISERROR(INDEX(INDIRECT(O$101),MATCH($B31,INDIRECT(O$102),0),14)),0,INDEX(INDIRECT(O$101),MATCH($B31,INDIRECT(O$102),0),14)),3)</f>
        <v>0</v>
      </c>
      <c r="P31" s="97">
        <f t="shared" ca="1" si="42"/>
        <v>0</v>
      </c>
      <c r="Q31" s="97">
        <f t="shared" ca="1" si="42"/>
        <v>0</v>
      </c>
      <c r="R31" s="97">
        <f t="shared" ca="1" si="42"/>
        <v>0</v>
      </c>
      <c r="S31" s="97">
        <f t="shared" ca="1" si="42"/>
        <v>0</v>
      </c>
      <c r="T31" s="97">
        <f t="shared" ca="1" si="42"/>
        <v>0</v>
      </c>
      <c r="U31" s="97">
        <f t="shared" ca="1" si="42"/>
        <v>0</v>
      </c>
      <c r="V31" s="97">
        <f t="shared" ca="1" si="42"/>
        <v>0</v>
      </c>
      <c r="W31" s="97">
        <f t="shared" ca="1" si="42"/>
        <v>0</v>
      </c>
      <c r="X31" s="97">
        <f t="shared" ca="1" si="42"/>
        <v>0</v>
      </c>
      <c r="Y31" s="189"/>
      <c r="Z31" s="115" t="str">
        <f t="shared" ca="1" si="24"/>
        <v/>
      </c>
      <c r="AA31" s="97" t="str">
        <f t="shared" ca="1" si="25"/>
        <v/>
      </c>
      <c r="AB31" s="118" t="str">
        <f t="shared" ca="1" si="26"/>
        <v/>
      </c>
      <c r="AC31" s="192">
        <f t="shared" ca="1" si="27"/>
        <v>0</v>
      </c>
      <c r="AD31" s="142">
        <f t="shared" ca="1" si="28"/>
        <v>0</v>
      </c>
      <c r="AE31" s="200">
        <f t="shared" ca="1" si="29"/>
        <v>0</v>
      </c>
      <c r="AF31" s="165">
        <f t="shared" ca="1" si="30"/>
        <v>0</v>
      </c>
      <c r="AG31" s="80"/>
      <c r="AH31" s="98" t="str">
        <f t="shared" ca="1" si="31"/>
        <v>No</v>
      </c>
      <c r="AI31" s="98" t="str">
        <f t="shared" ca="1" si="32"/>
        <v/>
      </c>
      <c r="AJ31" s="99" t="str">
        <f t="shared" ca="1" si="33"/>
        <v/>
      </c>
      <c r="AK31" s="99" t="str">
        <f t="shared" ca="1" si="34"/>
        <v/>
      </c>
      <c r="AL31" s="101" t="str">
        <f t="shared" ca="1" si="4"/>
        <v/>
      </c>
      <c r="AM31" s="101" t="str">
        <f ca="1">IF($AJ31="Yes",ROUND(LARGE($E31:$X31,AM$9),3),"")</f>
        <v/>
      </c>
      <c r="AN31" s="101" t="str">
        <f ca="1">IF($AJ31="Yes",ROUND(LARGE($E31:$X31,AN$9),3),"")</f>
        <v/>
      </c>
      <c r="AO31" s="101" t="str">
        <f t="shared" ca="1" si="35"/>
        <v/>
      </c>
      <c r="AP31" s="91"/>
      <c r="AR31" s="19">
        <f t="shared" si="6"/>
        <v>68</v>
      </c>
      <c r="AS31" s="18" t="e">
        <f t="shared" si="36"/>
        <v>#REF!</v>
      </c>
      <c r="AT31" s="55" t="str">
        <f ca="1">IF(Z31="","",+HLOOKUP(Z31,$E31:$X$98,$AR31,FALSE))</f>
        <v/>
      </c>
      <c r="AU31" s="55" t="str">
        <f ca="1">IF(AA31="","",+HLOOKUP(AA31,$E31:$X$98,$AR31,FALSE))</f>
        <v/>
      </c>
      <c r="AV31" s="138" t="str">
        <f ca="1">IF(AB31="","",+HLOOKUP(AB31,$E31:$X$98,$AR31,FALSE))</f>
        <v/>
      </c>
      <c r="AX31" s="69" t="str">
        <f t="shared" ca="1" si="37"/>
        <v/>
      </c>
      <c r="AY31" s="69" t="str">
        <f t="shared" ca="1" si="38"/>
        <v/>
      </c>
      <c r="AZ31" s="69" t="str">
        <f t="shared" ca="1" si="7"/>
        <v/>
      </c>
      <c r="BA31" s="69" t="str">
        <f t="shared" ca="1" si="8"/>
        <v/>
      </c>
      <c r="BB31" s="69" t="str">
        <f t="shared" ca="1" si="9"/>
        <v/>
      </c>
      <c r="BC31" s="69" t="str">
        <f t="shared" ca="1" si="10"/>
        <v/>
      </c>
      <c r="BD31" s="69" t="str">
        <f t="shared" ca="1" si="11"/>
        <v/>
      </c>
      <c r="BE31" s="69" t="str">
        <f t="shared" ca="1" si="12"/>
        <v/>
      </c>
      <c r="BF31" s="69" t="str">
        <f t="shared" ca="1" si="13"/>
        <v/>
      </c>
      <c r="BG31" s="69" t="str">
        <f t="shared" ca="1" si="14"/>
        <v/>
      </c>
      <c r="BH31" s="69" t="str">
        <f t="shared" ca="1" si="15"/>
        <v/>
      </c>
      <c r="BI31" s="69" t="str">
        <f t="shared" ca="1" si="16"/>
        <v/>
      </c>
      <c r="BJ31" s="69" t="str">
        <f t="shared" ca="1" si="17"/>
        <v/>
      </c>
      <c r="BK31" s="69" t="str">
        <f t="shared" ca="1" si="18"/>
        <v/>
      </c>
      <c r="BL31" s="69" t="str">
        <f t="shared" ca="1" si="19"/>
        <v/>
      </c>
      <c r="BM31" s="69" t="str">
        <f t="shared" ca="1" si="20"/>
        <v/>
      </c>
      <c r="BN31" s="69" t="str">
        <f t="shared" ca="1" si="21"/>
        <v/>
      </c>
      <c r="BO31" s="69" t="str">
        <f t="shared" ca="1" si="22"/>
        <v/>
      </c>
      <c r="BP31" s="69" t="str">
        <f t="shared" ca="1" si="23"/>
        <v/>
      </c>
      <c r="BQ31" s="69"/>
      <c r="BR31" s="69"/>
    </row>
    <row r="32" spans="1:70" x14ac:dyDescent="0.2">
      <c r="A32" t="e">
        <f>+#REF!</f>
        <v>#REF!</v>
      </c>
      <c r="B32" t="e">
        <f>+#REF!</f>
        <v>#REF!</v>
      </c>
      <c r="C32" s="123" t="e">
        <f>+#REF!</f>
        <v>#REF!</v>
      </c>
      <c r="D32" s="19" t="e">
        <f>+#REF!</f>
        <v>#REF!</v>
      </c>
      <c r="E32" s="114">
        <f t="shared" ca="1" si="41"/>
        <v>0</v>
      </c>
      <c r="F32" s="36">
        <f t="shared" ca="1" si="41"/>
        <v>0</v>
      </c>
      <c r="G32" s="36">
        <f t="shared" ca="1" si="41"/>
        <v>0</v>
      </c>
      <c r="H32" s="36">
        <f t="shared" ca="1" si="41"/>
        <v>0</v>
      </c>
      <c r="I32" s="36">
        <f t="shared" ca="1" si="41"/>
        <v>0</v>
      </c>
      <c r="J32" s="36">
        <f t="shared" ca="1" si="41"/>
        <v>0</v>
      </c>
      <c r="K32" s="36">
        <f t="shared" ca="1" si="41"/>
        <v>0</v>
      </c>
      <c r="L32" s="36">
        <f t="shared" ca="1" si="41"/>
        <v>0</v>
      </c>
      <c r="M32" s="36">
        <f t="shared" ca="1" si="41"/>
        <v>0</v>
      </c>
      <c r="N32" s="36">
        <f t="shared" ca="1" si="41"/>
        <v>0</v>
      </c>
      <c r="O32" s="36">
        <f t="shared" ca="1" si="42"/>
        <v>0</v>
      </c>
      <c r="P32" s="36">
        <f t="shared" ca="1" si="42"/>
        <v>0</v>
      </c>
      <c r="Q32" s="36">
        <f t="shared" ca="1" si="42"/>
        <v>0</v>
      </c>
      <c r="R32" s="36">
        <f t="shared" ca="1" si="42"/>
        <v>0</v>
      </c>
      <c r="S32" s="36">
        <f t="shared" ca="1" si="42"/>
        <v>0</v>
      </c>
      <c r="T32" s="36">
        <f t="shared" ca="1" si="42"/>
        <v>0</v>
      </c>
      <c r="U32" s="36">
        <f t="shared" ca="1" si="42"/>
        <v>0</v>
      </c>
      <c r="V32" s="36">
        <f t="shared" ca="1" si="42"/>
        <v>0</v>
      </c>
      <c r="W32" s="36">
        <f t="shared" ca="1" si="42"/>
        <v>0</v>
      </c>
      <c r="X32" s="36">
        <f t="shared" ca="1" si="42"/>
        <v>0</v>
      </c>
      <c r="Y32" s="56"/>
      <c r="Z32" s="114" t="str">
        <f t="shared" ca="1" si="24"/>
        <v/>
      </c>
      <c r="AA32" s="36" t="str">
        <f t="shared" ca="1" si="25"/>
        <v/>
      </c>
      <c r="AB32" s="117" t="str">
        <f t="shared" ca="1" si="26"/>
        <v/>
      </c>
      <c r="AC32" s="121">
        <f t="shared" ca="1" si="27"/>
        <v>0</v>
      </c>
      <c r="AD32" s="141">
        <f t="shared" ca="1" si="28"/>
        <v>0</v>
      </c>
      <c r="AE32" s="199">
        <f t="shared" ca="1" si="29"/>
        <v>0</v>
      </c>
      <c r="AF32" s="164">
        <f t="shared" ca="1" si="30"/>
        <v>0</v>
      </c>
      <c r="AG32" s="106"/>
      <c r="AH32" s="92" t="str">
        <f t="shared" ca="1" si="31"/>
        <v>No</v>
      </c>
      <c r="AI32" s="92" t="str">
        <f t="shared" ca="1" si="32"/>
        <v/>
      </c>
      <c r="AJ32" s="93" t="str">
        <f t="shared" ca="1" si="33"/>
        <v/>
      </c>
      <c r="AK32" s="93" t="str">
        <f t="shared" ca="1" si="34"/>
        <v/>
      </c>
      <c r="AL32" s="91" t="str">
        <f t="shared" ref="AL32:AN51" ca="1" si="43">IF($AJ32="Yes",ROUND(LARGE($E32:$X32,AL$9),3),"")</f>
        <v/>
      </c>
      <c r="AM32" s="91" t="str">
        <f t="shared" ca="1" si="43"/>
        <v/>
      </c>
      <c r="AN32" s="91" t="str">
        <f t="shared" ca="1" si="43"/>
        <v/>
      </c>
      <c r="AO32" s="91" t="str">
        <f t="shared" ca="1" si="35"/>
        <v/>
      </c>
      <c r="AP32" s="91"/>
      <c r="AR32" s="19">
        <f t="shared" si="6"/>
        <v>67</v>
      </c>
      <c r="AS32" s="18" t="e">
        <f t="shared" si="36"/>
        <v>#REF!</v>
      </c>
      <c r="AT32" s="55" t="str">
        <f ca="1">IF(Z32="","",+HLOOKUP(Z32,$E32:$X$98,$AR32,FALSE))</f>
        <v/>
      </c>
      <c r="AU32" s="55" t="str">
        <f ca="1">IF(AA32="","",+HLOOKUP(AA32,$E32:$X$98,$AR32,FALSE))</f>
        <v/>
      </c>
      <c r="AV32" s="138" t="str">
        <f ca="1">IF(AB32="","",+HLOOKUP(AB32,$E32:$X$98,$AR32,FALSE))</f>
        <v/>
      </c>
      <c r="AX32" s="69" t="str">
        <f t="shared" ca="1" si="37"/>
        <v/>
      </c>
      <c r="AY32" s="69" t="str">
        <f t="shared" ca="1" si="38"/>
        <v/>
      </c>
      <c r="AZ32" s="69" t="str">
        <f t="shared" ca="1" si="7"/>
        <v/>
      </c>
      <c r="BA32" s="69" t="str">
        <f t="shared" ca="1" si="8"/>
        <v/>
      </c>
      <c r="BB32" s="69" t="str">
        <f t="shared" ca="1" si="9"/>
        <v/>
      </c>
      <c r="BC32" s="69" t="str">
        <f t="shared" ca="1" si="10"/>
        <v/>
      </c>
      <c r="BD32" s="69" t="str">
        <f t="shared" ca="1" si="11"/>
        <v/>
      </c>
      <c r="BE32" s="69" t="str">
        <f t="shared" ca="1" si="12"/>
        <v/>
      </c>
      <c r="BF32" s="69" t="str">
        <f t="shared" ca="1" si="13"/>
        <v/>
      </c>
      <c r="BG32" s="69" t="str">
        <f t="shared" ca="1" si="14"/>
        <v/>
      </c>
      <c r="BH32" s="69" t="str">
        <f t="shared" ca="1" si="15"/>
        <v/>
      </c>
      <c r="BI32" s="69" t="str">
        <f t="shared" ca="1" si="16"/>
        <v/>
      </c>
      <c r="BJ32" s="69" t="str">
        <f t="shared" ca="1" si="17"/>
        <v/>
      </c>
      <c r="BK32" s="69" t="str">
        <f t="shared" ca="1" si="18"/>
        <v/>
      </c>
      <c r="BL32" s="69" t="str">
        <f t="shared" ca="1" si="19"/>
        <v/>
      </c>
      <c r="BM32" s="69" t="str">
        <f t="shared" ca="1" si="20"/>
        <v/>
      </c>
      <c r="BN32" s="69" t="str">
        <f t="shared" ca="1" si="21"/>
        <v/>
      </c>
      <c r="BO32" s="69" t="str">
        <f t="shared" ca="1" si="22"/>
        <v/>
      </c>
      <c r="BP32" s="69" t="str">
        <f t="shared" ca="1" si="23"/>
        <v/>
      </c>
      <c r="BQ32" s="69"/>
      <c r="BR32" s="69"/>
    </row>
    <row r="33" spans="1:70" x14ac:dyDescent="0.2">
      <c r="A33" t="e">
        <f>+#REF!</f>
        <v>#REF!</v>
      </c>
      <c r="B33" t="e">
        <f>+#REF!</f>
        <v>#REF!</v>
      </c>
      <c r="C33" s="123" t="e">
        <f>+#REF!</f>
        <v>#REF!</v>
      </c>
      <c r="D33" s="19" t="e">
        <f>+#REF!</f>
        <v>#REF!</v>
      </c>
      <c r="E33" s="114">
        <f t="shared" ca="1" si="41"/>
        <v>0</v>
      </c>
      <c r="F33" s="36">
        <f t="shared" ca="1" si="41"/>
        <v>0</v>
      </c>
      <c r="G33" s="36">
        <f t="shared" ca="1" si="41"/>
        <v>0</v>
      </c>
      <c r="H33" s="36">
        <f t="shared" ca="1" si="41"/>
        <v>0</v>
      </c>
      <c r="I33" s="36">
        <f t="shared" ca="1" si="41"/>
        <v>0</v>
      </c>
      <c r="J33" s="36">
        <f t="shared" ca="1" si="41"/>
        <v>0</v>
      </c>
      <c r="K33" s="36">
        <f t="shared" ca="1" si="41"/>
        <v>0</v>
      </c>
      <c r="L33" s="36">
        <f t="shared" ca="1" si="41"/>
        <v>0</v>
      </c>
      <c r="M33" s="36">
        <f t="shared" ca="1" si="41"/>
        <v>0</v>
      </c>
      <c r="N33" s="36">
        <f t="shared" ca="1" si="41"/>
        <v>0</v>
      </c>
      <c r="O33" s="36">
        <f t="shared" ca="1" si="42"/>
        <v>0</v>
      </c>
      <c r="P33" s="36">
        <f t="shared" ca="1" si="42"/>
        <v>0</v>
      </c>
      <c r="Q33" s="36">
        <f t="shared" ca="1" si="42"/>
        <v>0</v>
      </c>
      <c r="R33" s="36">
        <f t="shared" ca="1" si="42"/>
        <v>0</v>
      </c>
      <c r="S33" s="36">
        <f t="shared" ca="1" si="42"/>
        <v>0</v>
      </c>
      <c r="T33" s="36">
        <f t="shared" ca="1" si="42"/>
        <v>0</v>
      </c>
      <c r="U33" s="36">
        <f t="shared" ca="1" si="42"/>
        <v>0</v>
      </c>
      <c r="V33" s="36">
        <f t="shared" ca="1" si="42"/>
        <v>0</v>
      </c>
      <c r="W33" s="36">
        <f t="shared" ca="1" si="42"/>
        <v>0</v>
      </c>
      <c r="X33" s="36">
        <f t="shared" ca="1" si="42"/>
        <v>0</v>
      </c>
      <c r="Y33" s="56"/>
      <c r="Z33" s="114" t="str">
        <f t="shared" ca="1" si="24"/>
        <v/>
      </c>
      <c r="AA33" s="36" t="str">
        <f t="shared" ca="1" si="25"/>
        <v/>
      </c>
      <c r="AB33" s="117" t="str">
        <f t="shared" ca="1" si="26"/>
        <v/>
      </c>
      <c r="AC33" s="121">
        <f t="shared" ca="1" si="27"/>
        <v>0</v>
      </c>
      <c r="AD33" s="141">
        <f t="shared" ca="1" si="28"/>
        <v>0</v>
      </c>
      <c r="AE33" s="199">
        <f t="shared" ca="1" si="29"/>
        <v>0</v>
      </c>
      <c r="AF33" s="164">
        <f t="shared" ca="1" si="30"/>
        <v>0</v>
      </c>
      <c r="AG33" s="106"/>
      <c r="AH33" s="92" t="str">
        <f t="shared" ca="1" si="31"/>
        <v>No</v>
      </c>
      <c r="AI33" s="92" t="str">
        <f t="shared" ca="1" si="32"/>
        <v/>
      </c>
      <c r="AJ33" s="93" t="str">
        <f t="shared" ca="1" si="33"/>
        <v/>
      </c>
      <c r="AK33" s="93" t="str">
        <f t="shared" ca="1" si="34"/>
        <v/>
      </c>
      <c r="AL33" s="91" t="str">
        <f t="shared" ca="1" si="43"/>
        <v/>
      </c>
      <c r="AM33" s="91" t="str">
        <f t="shared" ca="1" si="43"/>
        <v/>
      </c>
      <c r="AN33" s="91" t="str">
        <f t="shared" ca="1" si="43"/>
        <v/>
      </c>
      <c r="AO33" s="91" t="str">
        <f t="shared" ca="1" si="35"/>
        <v/>
      </c>
      <c r="AP33" s="91"/>
      <c r="AR33" s="19">
        <f t="shared" si="6"/>
        <v>66</v>
      </c>
      <c r="AS33" s="18" t="e">
        <f t="shared" si="36"/>
        <v>#REF!</v>
      </c>
      <c r="AT33" s="55" t="str">
        <f ca="1">IF(Z33="","",+HLOOKUP(Z33,$E33:$X$98,$AR33,FALSE))</f>
        <v/>
      </c>
      <c r="AU33" s="55" t="str">
        <f ca="1">IF(AA33="","",+HLOOKUP(AA33,$E33:$X$98,$AR33,FALSE))</f>
        <v/>
      </c>
      <c r="AV33" s="138" t="str">
        <f ca="1">IF(AB33="","",+HLOOKUP(AB33,$E33:$X$98,$AR33,FALSE))</f>
        <v/>
      </c>
      <c r="AX33" s="69" t="str">
        <f t="shared" ca="1" si="37"/>
        <v/>
      </c>
      <c r="AY33" s="69" t="str">
        <f t="shared" ca="1" si="38"/>
        <v/>
      </c>
      <c r="AZ33" s="69" t="str">
        <f t="shared" ca="1" si="7"/>
        <v/>
      </c>
      <c r="BA33" s="69" t="str">
        <f t="shared" ca="1" si="8"/>
        <v/>
      </c>
      <c r="BB33" s="69" t="str">
        <f t="shared" ca="1" si="9"/>
        <v/>
      </c>
      <c r="BC33" s="69" t="str">
        <f t="shared" ca="1" si="10"/>
        <v/>
      </c>
      <c r="BD33" s="69" t="str">
        <f t="shared" ca="1" si="11"/>
        <v/>
      </c>
      <c r="BE33" s="69" t="str">
        <f t="shared" ca="1" si="12"/>
        <v/>
      </c>
      <c r="BF33" s="69" t="str">
        <f t="shared" ca="1" si="13"/>
        <v/>
      </c>
      <c r="BG33" s="69" t="str">
        <f t="shared" ca="1" si="14"/>
        <v/>
      </c>
      <c r="BH33" s="69" t="str">
        <f t="shared" ca="1" si="15"/>
        <v/>
      </c>
      <c r="BI33" s="69" t="str">
        <f t="shared" ca="1" si="16"/>
        <v/>
      </c>
      <c r="BJ33" s="69" t="str">
        <f t="shared" ca="1" si="17"/>
        <v/>
      </c>
      <c r="BK33" s="69" t="str">
        <f t="shared" ca="1" si="18"/>
        <v/>
      </c>
      <c r="BL33" s="69" t="str">
        <f t="shared" ca="1" si="19"/>
        <v/>
      </c>
      <c r="BM33" s="69" t="str">
        <f t="shared" ca="1" si="20"/>
        <v/>
      </c>
      <c r="BN33" s="69" t="str">
        <f t="shared" ca="1" si="21"/>
        <v/>
      </c>
      <c r="BO33" s="69" t="str">
        <f t="shared" ca="1" si="22"/>
        <v/>
      </c>
      <c r="BP33" s="69" t="str">
        <f t="shared" ca="1" si="23"/>
        <v/>
      </c>
      <c r="BQ33" s="69"/>
      <c r="BR33" s="69"/>
    </row>
    <row r="34" spans="1:70" x14ac:dyDescent="0.2">
      <c r="A34" t="e">
        <f>+#REF!</f>
        <v>#REF!</v>
      </c>
      <c r="B34" s="96" t="e">
        <f>+#REF!</f>
        <v>#REF!</v>
      </c>
      <c r="C34" s="124" t="e">
        <f>+#REF!</f>
        <v>#REF!</v>
      </c>
      <c r="D34" s="19" t="e">
        <f>+#REF!</f>
        <v>#REF!</v>
      </c>
      <c r="E34" s="115">
        <f t="shared" ca="1" si="41"/>
        <v>0</v>
      </c>
      <c r="F34" s="97">
        <f t="shared" ca="1" si="41"/>
        <v>0</v>
      </c>
      <c r="G34" s="97">
        <f t="shared" ca="1" si="41"/>
        <v>0</v>
      </c>
      <c r="H34" s="97">
        <f t="shared" ca="1" si="41"/>
        <v>0</v>
      </c>
      <c r="I34" s="97">
        <f t="shared" ca="1" si="41"/>
        <v>0</v>
      </c>
      <c r="J34" s="97">
        <f t="shared" ca="1" si="41"/>
        <v>0</v>
      </c>
      <c r="K34" s="97">
        <f t="shared" ca="1" si="41"/>
        <v>0</v>
      </c>
      <c r="L34" s="97">
        <f t="shared" ca="1" si="41"/>
        <v>0</v>
      </c>
      <c r="M34" s="97">
        <f t="shared" ca="1" si="41"/>
        <v>0</v>
      </c>
      <c r="N34" s="97">
        <f t="shared" ca="1" si="41"/>
        <v>0</v>
      </c>
      <c r="O34" s="97">
        <f t="shared" ca="1" si="42"/>
        <v>0</v>
      </c>
      <c r="P34" s="97">
        <f t="shared" ca="1" si="42"/>
        <v>0</v>
      </c>
      <c r="Q34" s="97">
        <f t="shared" ca="1" si="42"/>
        <v>0</v>
      </c>
      <c r="R34" s="97">
        <f t="shared" ca="1" si="42"/>
        <v>0</v>
      </c>
      <c r="S34" s="97">
        <f t="shared" ca="1" si="42"/>
        <v>0</v>
      </c>
      <c r="T34" s="97">
        <f t="shared" ca="1" si="42"/>
        <v>0</v>
      </c>
      <c r="U34" s="97">
        <f t="shared" ca="1" si="42"/>
        <v>0</v>
      </c>
      <c r="V34" s="97">
        <f t="shared" ca="1" si="42"/>
        <v>0</v>
      </c>
      <c r="W34" s="97">
        <f t="shared" ca="1" si="42"/>
        <v>0</v>
      </c>
      <c r="X34" s="97">
        <f t="shared" ca="1" si="42"/>
        <v>0</v>
      </c>
      <c r="Y34" s="189"/>
      <c r="Z34" s="115" t="str">
        <f t="shared" ca="1" si="24"/>
        <v/>
      </c>
      <c r="AA34" s="97" t="str">
        <f t="shared" ca="1" si="25"/>
        <v/>
      </c>
      <c r="AB34" s="118" t="str">
        <f t="shared" ca="1" si="26"/>
        <v/>
      </c>
      <c r="AC34" s="192">
        <f t="shared" ca="1" si="27"/>
        <v>0</v>
      </c>
      <c r="AD34" s="142">
        <f t="shared" ca="1" si="28"/>
        <v>0</v>
      </c>
      <c r="AE34" s="200">
        <f t="shared" ca="1" si="29"/>
        <v>0</v>
      </c>
      <c r="AF34" s="165">
        <f t="shared" ca="1" si="30"/>
        <v>0</v>
      </c>
      <c r="AG34" s="80"/>
      <c r="AH34" s="98" t="str">
        <f t="shared" ca="1" si="31"/>
        <v>No</v>
      </c>
      <c r="AI34" s="98" t="str">
        <f t="shared" ca="1" si="32"/>
        <v/>
      </c>
      <c r="AJ34" s="99" t="str">
        <f t="shared" ca="1" si="33"/>
        <v/>
      </c>
      <c r="AK34" s="99" t="str">
        <f t="shared" ca="1" si="34"/>
        <v/>
      </c>
      <c r="AL34" s="101" t="str">
        <f t="shared" ca="1" si="43"/>
        <v/>
      </c>
      <c r="AM34" s="101" t="str">
        <f t="shared" ca="1" si="43"/>
        <v/>
      </c>
      <c r="AN34" s="101" t="str">
        <f t="shared" ca="1" si="43"/>
        <v/>
      </c>
      <c r="AO34" s="101" t="str">
        <f t="shared" ca="1" si="35"/>
        <v/>
      </c>
      <c r="AP34" s="91"/>
      <c r="AR34" s="19">
        <f t="shared" si="6"/>
        <v>65</v>
      </c>
      <c r="AS34" s="18" t="e">
        <f t="shared" si="36"/>
        <v>#REF!</v>
      </c>
      <c r="AT34" s="55" t="str">
        <f ca="1">IF(Z34="","",+HLOOKUP(Z34,$E34:$X$98,$AR34,FALSE))</f>
        <v/>
      </c>
      <c r="AU34" s="55" t="str">
        <f ca="1">IF(AA34="","",+HLOOKUP(AA34,$E34:$X$98,$AR34,FALSE))</f>
        <v/>
      </c>
      <c r="AV34" s="138" t="str">
        <f ca="1">IF(AB34="","",+HLOOKUP(AB34,$E34:$X$98,$AR34,FALSE))</f>
        <v/>
      </c>
      <c r="AX34" s="69" t="str">
        <f t="shared" ca="1" si="37"/>
        <v/>
      </c>
      <c r="AY34" s="69" t="str">
        <f t="shared" ca="1" si="38"/>
        <v/>
      </c>
      <c r="AZ34" s="69" t="str">
        <f t="shared" ca="1" si="7"/>
        <v/>
      </c>
      <c r="BA34" s="69" t="str">
        <f t="shared" ca="1" si="8"/>
        <v/>
      </c>
      <c r="BB34" s="69" t="str">
        <f t="shared" ca="1" si="9"/>
        <v/>
      </c>
      <c r="BC34" s="69" t="str">
        <f t="shared" ca="1" si="10"/>
        <v/>
      </c>
      <c r="BD34" s="69" t="str">
        <f t="shared" ca="1" si="11"/>
        <v/>
      </c>
      <c r="BE34" s="69" t="str">
        <f t="shared" ca="1" si="12"/>
        <v/>
      </c>
      <c r="BF34" s="69" t="str">
        <f t="shared" ca="1" si="13"/>
        <v/>
      </c>
      <c r="BG34" s="69" t="str">
        <f t="shared" ca="1" si="14"/>
        <v/>
      </c>
      <c r="BH34" s="69" t="str">
        <f t="shared" ca="1" si="15"/>
        <v/>
      </c>
      <c r="BI34" s="69" t="str">
        <f t="shared" ca="1" si="16"/>
        <v/>
      </c>
      <c r="BJ34" s="69" t="str">
        <f t="shared" ca="1" si="17"/>
        <v/>
      </c>
      <c r="BK34" s="69" t="str">
        <f t="shared" ca="1" si="18"/>
        <v/>
      </c>
      <c r="BL34" s="69" t="str">
        <f t="shared" ca="1" si="19"/>
        <v/>
      </c>
      <c r="BM34" s="69" t="str">
        <f t="shared" ca="1" si="20"/>
        <v/>
      </c>
      <c r="BN34" s="69" t="str">
        <f t="shared" ca="1" si="21"/>
        <v/>
      </c>
      <c r="BO34" s="69" t="str">
        <f t="shared" ca="1" si="22"/>
        <v/>
      </c>
      <c r="BP34" s="69" t="str">
        <f t="shared" ca="1" si="23"/>
        <v/>
      </c>
      <c r="BQ34" s="69"/>
      <c r="BR34" s="69"/>
    </row>
    <row r="35" spans="1:70" x14ac:dyDescent="0.2">
      <c r="A35" t="e">
        <f>+#REF!</f>
        <v>#REF!</v>
      </c>
      <c r="B35" t="e">
        <f>+#REF!</f>
        <v>#REF!</v>
      </c>
      <c r="C35" s="123" t="e">
        <f>+#REF!</f>
        <v>#REF!</v>
      </c>
      <c r="D35" s="19" t="e">
        <f>+#REF!</f>
        <v>#REF!</v>
      </c>
      <c r="E35" s="114">
        <f t="shared" ca="1" si="41"/>
        <v>0</v>
      </c>
      <c r="F35" s="36">
        <f t="shared" ca="1" si="41"/>
        <v>0</v>
      </c>
      <c r="G35" s="36">
        <f t="shared" ca="1" si="41"/>
        <v>0</v>
      </c>
      <c r="H35" s="36">
        <f t="shared" ca="1" si="41"/>
        <v>0</v>
      </c>
      <c r="I35" s="36">
        <f t="shared" ca="1" si="41"/>
        <v>0</v>
      </c>
      <c r="J35" s="36">
        <f t="shared" ca="1" si="41"/>
        <v>0</v>
      </c>
      <c r="K35" s="36">
        <f t="shared" ca="1" si="41"/>
        <v>0</v>
      </c>
      <c r="L35" s="36">
        <f t="shared" ca="1" si="41"/>
        <v>0</v>
      </c>
      <c r="M35" s="36">
        <f t="shared" ca="1" si="41"/>
        <v>0</v>
      </c>
      <c r="N35" s="36">
        <f t="shared" ca="1" si="41"/>
        <v>0</v>
      </c>
      <c r="O35" s="36">
        <f t="shared" ca="1" si="42"/>
        <v>0</v>
      </c>
      <c r="P35" s="36">
        <f t="shared" ca="1" si="42"/>
        <v>0</v>
      </c>
      <c r="Q35" s="36">
        <f t="shared" ca="1" si="42"/>
        <v>0</v>
      </c>
      <c r="R35" s="36">
        <f t="shared" ca="1" si="42"/>
        <v>0</v>
      </c>
      <c r="S35" s="36">
        <f t="shared" ca="1" si="42"/>
        <v>0</v>
      </c>
      <c r="T35" s="36">
        <f t="shared" ca="1" si="42"/>
        <v>0</v>
      </c>
      <c r="U35" s="36">
        <f t="shared" ca="1" si="42"/>
        <v>0</v>
      </c>
      <c r="V35" s="36">
        <f t="shared" ca="1" si="42"/>
        <v>0</v>
      </c>
      <c r="W35" s="36">
        <f t="shared" ca="1" si="42"/>
        <v>0</v>
      </c>
      <c r="X35" s="36">
        <f t="shared" ca="1" si="42"/>
        <v>0</v>
      </c>
      <c r="Y35" s="56"/>
      <c r="Z35" s="114" t="str">
        <f t="shared" ca="1" si="24"/>
        <v/>
      </c>
      <c r="AA35" s="36" t="str">
        <f t="shared" ca="1" si="25"/>
        <v/>
      </c>
      <c r="AB35" s="117" t="str">
        <f t="shared" ca="1" si="26"/>
        <v/>
      </c>
      <c r="AC35" s="121">
        <f t="shared" ca="1" si="27"/>
        <v>0</v>
      </c>
      <c r="AD35" s="141">
        <f t="shared" ca="1" si="28"/>
        <v>0</v>
      </c>
      <c r="AE35" s="199">
        <f t="shared" ca="1" si="29"/>
        <v>0</v>
      </c>
      <c r="AF35" s="164">
        <f t="shared" ca="1" si="30"/>
        <v>0</v>
      </c>
      <c r="AG35" s="106"/>
      <c r="AH35" s="92" t="str">
        <f t="shared" ca="1" si="31"/>
        <v>No</v>
      </c>
      <c r="AI35" s="92" t="str">
        <f t="shared" ca="1" si="32"/>
        <v/>
      </c>
      <c r="AJ35" s="93" t="str">
        <f t="shared" ca="1" si="33"/>
        <v/>
      </c>
      <c r="AK35" s="93" t="str">
        <f t="shared" ca="1" si="34"/>
        <v/>
      </c>
      <c r="AL35" s="91" t="str">
        <f t="shared" ca="1" si="43"/>
        <v/>
      </c>
      <c r="AM35" s="91" t="str">
        <f t="shared" ca="1" si="43"/>
        <v/>
      </c>
      <c r="AN35" s="91" t="str">
        <f t="shared" ca="1" si="43"/>
        <v/>
      </c>
      <c r="AO35" s="91" t="str">
        <f t="shared" ca="1" si="35"/>
        <v/>
      </c>
      <c r="AP35" s="91"/>
      <c r="AR35" s="19">
        <f t="shared" si="6"/>
        <v>64</v>
      </c>
      <c r="AS35" s="18" t="e">
        <f t="shared" si="36"/>
        <v>#REF!</v>
      </c>
      <c r="AT35" s="55" t="str">
        <f ca="1">IF(Z35="","",+HLOOKUP(Z35,$E35:$X$98,$AR35,FALSE))</f>
        <v/>
      </c>
      <c r="AU35" s="55" t="str">
        <f ca="1">IF(AA35="","",+HLOOKUP(AA35,$E35:$X$98,$AR35,FALSE))</f>
        <v/>
      </c>
      <c r="AV35" s="138" t="str">
        <f ca="1">IF(AB35="","",+HLOOKUP(AB35,$E35:$X$98,$AR35,FALSE))</f>
        <v/>
      </c>
      <c r="AX35" s="69" t="str">
        <f t="shared" ca="1" si="37"/>
        <v/>
      </c>
      <c r="AY35" s="69" t="str">
        <f t="shared" ca="1" si="38"/>
        <v/>
      </c>
      <c r="AZ35" s="69" t="str">
        <f t="shared" ca="1" si="7"/>
        <v/>
      </c>
      <c r="BA35" s="69" t="str">
        <f t="shared" ca="1" si="8"/>
        <v/>
      </c>
      <c r="BB35" s="69" t="str">
        <f t="shared" ca="1" si="9"/>
        <v/>
      </c>
      <c r="BC35" s="69" t="str">
        <f t="shared" ca="1" si="10"/>
        <v/>
      </c>
      <c r="BD35" s="69" t="str">
        <f t="shared" ca="1" si="11"/>
        <v/>
      </c>
      <c r="BE35" s="69" t="str">
        <f t="shared" ca="1" si="12"/>
        <v/>
      </c>
      <c r="BF35" s="69" t="str">
        <f t="shared" ca="1" si="13"/>
        <v/>
      </c>
      <c r="BG35" s="69" t="str">
        <f t="shared" ca="1" si="14"/>
        <v/>
      </c>
      <c r="BH35" s="69" t="str">
        <f t="shared" ca="1" si="15"/>
        <v/>
      </c>
      <c r="BI35" s="69" t="str">
        <f t="shared" ca="1" si="16"/>
        <v/>
      </c>
      <c r="BJ35" s="69" t="str">
        <f t="shared" ca="1" si="17"/>
        <v/>
      </c>
      <c r="BK35" s="69" t="str">
        <f t="shared" ca="1" si="18"/>
        <v/>
      </c>
      <c r="BL35" s="69" t="str">
        <f t="shared" ca="1" si="19"/>
        <v/>
      </c>
      <c r="BM35" s="69" t="str">
        <f t="shared" ca="1" si="20"/>
        <v/>
      </c>
      <c r="BN35" s="69" t="str">
        <f t="shared" ca="1" si="21"/>
        <v/>
      </c>
      <c r="BO35" s="69" t="str">
        <f t="shared" ca="1" si="22"/>
        <v/>
      </c>
      <c r="BP35" s="69" t="str">
        <f t="shared" ca="1" si="23"/>
        <v/>
      </c>
      <c r="BQ35" s="69"/>
      <c r="BR35" s="69"/>
    </row>
    <row r="36" spans="1:70" x14ac:dyDescent="0.2">
      <c r="A36" t="e">
        <f>+#REF!</f>
        <v>#REF!</v>
      </c>
      <c r="B36" t="e">
        <f>+#REF!</f>
        <v>#REF!</v>
      </c>
      <c r="C36" s="123" t="e">
        <f>+#REF!</f>
        <v>#REF!</v>
      </c>
      <c r="D36" s="19" t="e">
        <f>+#REF!</f>
        <v>#REF!</v>
      </c>
      <c r="E36" s="114">
        <f t="shared" ca="1" si="41"/>
        <v>0</v>
      </c>
      <c r="F36" s="36">
        <f t="shared" ca="1" si="41"/>
        <v>0</v>
      </c>
      <c r="G36" s="36">
        <f t="shared" ca="1" si="41"/>
        <v>0</v>
      </c>
      <c r="H36" s="36">
        <f t="shared" ca="1" si="41"/>
        <v>0</v>
      </c>
      <c r="I36" s="36">
        <f t="shared" ca="1" si="41"/>
        <v>0</v>
      </c>
      <c r="J36" s="36">
        <f t="shared" ca="1" si="41"/>
        <v>0</v>
      </c>
      <c r="K36" s="36">
        <f t="shared" ca="1" si="41"/>
        <v>0</v>
      </c>
      <c r="L36" s="36">
        <f t="shared" ca="1" si="41"/>
        <v>0</v>
      </c>
      <c r="M36" s="36">
        <f t="shared" ca="1" si="41"/>
        <v>0</v>
      </c>
      <c r="N36" s="36">
        <f t="shared" ca="1" si="41"/>
        <v>0</v>
      </c>
      <c r="O36" s="36">
        <f t="shared" ca="1" si="42"/>
        <v>0</v>
      </c>
      <c r="P36" s="36">
        <f t="shared" ca="1" si="42"/>
        <v>0</v>
      </c>
      <c r="Q36" s="36">
        <f t="shared" ca="1" si="42"/>
        <v>0</v>
      </c>
      <c r="R36" s="36">
        <f t="shared" ca="1" si="42"/>
        <v>0</v>
      </c>
      <c r="S36" s="36">
        <f t="shared" ca="1" si="42"/>
        <v>0</v>
      </c>
      <c r="T36" s="36">
        <f t="shared" ca="1" si="42"/>
        <v>0</v>
      </c>
      <c r="U36" s="36">
        <f t="shared" ca="1" si="42"/>
        <v>0</v>
      </c>
      <c r="V36" s="36">
        <f t="shared" ca="1" si="42"/>
        <v>0</v>
      </c>
      <c r="W36" s="36">
        <f t="shared" ca="1" si="42"/>
        <v>0</v>
      </c>
      <c r="X36" s="36">
        <f t="shared" ca="1" si="42"/>
        <v>0</v>
      </c>
      <c r="Y36" s="56"/>
      <c r="Z36" s="114" t="str">
        <f t="shared" ca="1" si="24"/>
        <v/>
      </c>
      <c r="AA36" s="36" t="str">
        <f t="shared" ca="1" si="25"/>
        <v/>
      </c>
      <c r="AB36" s="117" t="str">
        <f t="shared" ca="1" si="26"/>
        <v/>
      </c>
      <c r="AC36" s="121">
        <f t="shared" ca="1" si="27"/>
        <v>0</v>
      </c>
      <c r="AD36" s="141">
        <f t="shared" ca="1" si="28"/>
        <v>0</v>
      </c>
      <c r="AE36" s="199">
        <f t="shared" ca="1" si="29"/>
        <v>0</v>
      </c>
      <c r="AF36" s="164">
        <f t="shared" ca="1" si="30"/>
        <v>0</v>
      </c>
      <c r="AG36" s="106"/>
      <c r="AH36" s="92" t="str">
        <f t="shared" ca="1" si="31"/>
        <v>No</v>
      </c>
      <c r="AI36" s="92" t="str">
        <f t="shared" ca="1" si="32"/>
        <v/>
      </c>
      <c r="AJ36" s="93" t="str">
        <f t="shared" ca="1" si="33"/>
        <v/>
      </c>
      <c r="AK36" s="93" t="str">
        <f t="shared" ca="1" si="34"/>
        <v/>
      </c>
      <c r="AL36" s="91" t="str">
        <f t="shared" ca="1" si="43"/>
        <v/>
      </c>
      <c r="AM36" s="91" t="str">
        <f t="shared" ca="1" si="43"/>
        <v/>
      </c>
      <c r="AN36" s="91" t="str">
        <f t="shared" ca="1" si="43"/>
        <v/>
      </c>
      <c r="AO36" s="91" t="str">
        <f t="shared" ca="1" si="35"/>
        <v/>
      </c>
      <c r="AP36" s="91"/>
      <c r="AR36" s="19">
        <f t="shared" si="6"/>
        <v>63</v>
      </c>
      <c r="AS36" s="18" t="e">
        <f t="shared" si="36"/>
        <v>#REF!</v>
      </c>
      <c r="AT36" s="55" t="str">
        <f ca="1">IF(Z36="","",+HLOOKUP(Z36,$E36:$X$98,$AR36,FALSE))</f>
        <v/>
      </c>
      <c r="AU36" s="55" t="str">
        <f ca="1">IF(AA36="","",+HLOOKUP(AA36,$E36:$X$98,$AR36,FALSE))</f>
        <v/>
      </c>
      <c r="AV36" s="138" t="str">
        <f ca="1">IF(AB36="","",+HLOOKUP(AB36,$E36:$X$98,$AR36,FALSE))</f>
        <v/>
      </c>
      <c r="AX36" s="69" t="str">
        <f t="shared" ca="1" si="37"/>
        <v/>
      </c>
      <c r="AY36" s="69" t="str">
        <f t="shared" ca="1" si="38"/>
        <v/>
      </c>
      <c r="AZ36" s="69" t="str">
        <f t="shared" ca="1" si="7"/>
        <v/>
      </c>
      <c r="BA36" s="69" t="str">
        <f t="shared" ca="1" si="8"/>
        <v/>
      </c>
      <c r="BB36" s="69" t="str">
        <f t="shared" ca="1" si="9"/>
        <v/>
      </c>
      <c r="BC36" s="69" t="str">
        <f t="shared" ca="1" si="10"/>
        <v/>
      </c>
      <c r="BD36" s="69" t="str">
        <f t="shared" ca="1" si="11"/>
        <v/>
      </c>
      <c r="BE36" s="69" t="str">
        <f t="shared" ca="1" si="12"/>
        <v/>
      </c>
      <c r="BF36" s="69" t="str">
        <f t="shared" ca="1" si="13"/>
        <v/>
      </c>
      <c r="BG36" s="69" t="str">
        <f t="shared" ca="1" si="14"/>
        <v/>
      </c>
      <c r="BH36" s="69" t="str">
        <f t="shared" ca="1" si="15"/>
        <v/>
      </c>
      <c r="BI36" s="69" t="str">
        <f t="shared" ca="1" si="16"/>
        <v/>
      </c>
      <c r="BJ36" s="69" t="str">
        <f t="shared" ca="1" si="17"/>
        <v/>
      </c>
      <c r="BK36" s="69" t="str">
        <f t="shared" ca="1" si="18"/>
        <v/>
      </c>
      <c r="BL36" s="69" t="str">
        <f t="shared" ca="1" si="19"/>
        <v/>
      </c>
      <c r="BM36" s="69" t="str">
        <f t="shared" ca="1" si="20"/>
        <v/>
      </c>
      <c r="BN36" s="69" t="str">
        <f t="shared" ca="1" si="21"/>
        <v/>
      </c>
      <c r="BO36" s="69" t="str">
        <f t="shared" ca="1" si="22"/>
        <v/>
      </c>
      <c r="BP36" s="69" t="str">
        <f t="shared" ca="1" si="23"/>
        <v/>
      </c>
      <c r="BQ36" s="69"/>
      <c r="BR36" s="69"/>
    </row>
    <row r="37" spans="1:70" x14ac:dyDescent="0.2">
      <c r="A37" t="e">
        <f>+#REF!</f>
        <v>#REF!</v>
      </c>
      <c r="B37" s="96" t="e">
        <f>+#REF!</f>
        <v>#REF!</v>
      </c>
      <c r="C37" s="124" t="e">
        <f>+#REF!</f>
        <v>#REF!</v>
      </c>
      <c r="D37" s="19" t="e">
        <f>+#REF!</f>
        <v>#REF!</v>
      </c>
      <c r="E37" s="115">
        <f t="shared" ca="1" si="41"/>
        <v>0</v>
      </c>
      <c r="F37" s="97">
        <f t="shared" ca="1" si="41"/>
        <v>0</v>
      </c>
      <c r="G37" s="97">
        <f t="shared" ca="1" si="41"/>
        <v>0</v>
      </c>
      <c r="H37" s="97">
        <f t="shared" ca="1" si="41"/>
        <v>0</v>
      </c>
      <c r="I37" s="97">
        <f t="shared" ca="1" si="41"/>
        <v>0</v>
      </c>
      <c r="J37" s="97">
        <f t="shared" ca="1" si="41"/>
        <v>0</v>
      </c>
      <c r="K37" s="97">
        <f t="shared" ca="1" si="41"/>
        <v>0</v>
      </c>
      <c r="L37" s="97">
        <f t="shared" ca="1" si="41"/>
        <v>0</v>
      </c>
      <c r="M37" s="97">
        <f t="shared" ca="1" si="41"/>
        <v>0</v>
      </c>
      <c r="N37" s="97">
        <f t="shared" ca="1" si="41"/>
        <v>0</v>
      </c>
      <c r="O37" s="97">
        <f t="shared" ca="1" si="42"/>
        <v>0</v>
      </c>
      <c r="P37" s="97">
        <f t="shared" ca="1" si="42"/>
        <v>0</v>
      </c>
      <c r="Q37" s="97">
        <f t="shared" ca="1" si="42"/>
        <v>0</v>
      </c>
      <c r="R37" s="97">
        <f t="shared" ca="1" si="42"/>
        <v>0</v>
      </c>
      <c r="S37" s="97">
        <f t="shared" ca="1" si="42"/>
        <v>0</v>
      </c>
      <c r="T37" s="97">
        <f t="shared" ca="1" si="42"/>
        <v>0</v>
      </c>
      <c r="U37" s="97">
        <f t="shared" ca="1" si="42"/>
        <v>0</v>
      </c>
      <c r="V37" s="97">
        <f t="shared" ca="1" si="42"/>
        <v>0</v>
      </c>
      <c r="W37" s="97">
        <f t="shared" ca="1" si="42"/>
        <v>0</v>
      </c>
      <c r="X37" s="97">
        <f t="shared" ca="1" si="42"/>
        <v>0</v>
      </c>
      <c r="Y37" s="189"/>
      <c r="Z37" s="115" t="str">
        <f t="shared" ca="1" si="24"/>
        <v/>
      </c>
      <c r="AA37" s="97" t="str">
        <f t="shared" ca="1" si="25"/>
        <v/>
      </c>
      <c r="AB37" s="118" t="str">
        <f t="shared" ca="1" si="26"/>
        <v/>
      </c>
      <c r="AC37" s="192">
        <f t="shared" ca="1" si="27"/>
        <v>0</v>
      </c>
      <c r="AD37" s="142">
        <f t="shared" ca="1" si="28"/>
        <v>0</v>
      </c>
      <c r="AE37" s="200">
        <f t="shared" ca="1" si="29"/>
        <v>0</v>
      </c>
      <c r="AF37" s="165">
        <f t="shared" ca="1" si="30"/>
        <v>0</v>
      </c>
      <c r="AG37" s="80"/>
      <c r="AH37" s="98" t="str">
        <f t="shared" ca="1" si="31"/>
        <v>No</v>
      </c>
      <c r="AI37" s="98" t="str">
        <f t="shared" ca="1" si="32"/>
        <v/>
      </c>
      <c r="AJ37" s="99" t="str">
        <f t="shared" ca="1" si="33"/>
        <v/>
      </c>
      <c r="AK37" s="99" t="str">
        <f t="shared" ca="1" si="34"/>
        <v/>
      </c>
      <c r="AL37" s="101" t="str">
        <f t="shared" ca="1" si="43"/>
        <v/>
      </c>
      <c r="AM37" s="101" t="str">
        <f t="shared" ca="1" si="43"/>
        <v/>
      </c>
      <c r="AN37" s="101" t="str">
        <f t="shared" ca="1" si="43"/>
        <v/>
      </c>
      <c r="AO37" s="101" t="str">
        <f t="shared" ca="1" si="35"/>
        <v/>
      </c>
      <c r="AP37" s="91"/>
      <c r="AR37" s="19">
        <f t="shared" si="6"/>
        <v>62</v>
      </c>
      <c r="AS37" s="18" t="e">
        <f t="shared" si="36"/>
        <v>#REF!</v>
      </c>
      <c r="AT37" s="55" t="str">
        <f ca="1">IF(Z37="","",+HLOOKUP(Z37,$E37:$X$98,$AR37,FALSE))</f>
        <v/>
      </c>
      <c r="AU37" s="55" t="str">
        <f ca="1">IF(AA37="","",+HLOOKUP(AA37,$E37:$X$98,$AR37,FALSE))</f>
        <v/>
      </c>
      <c r="AV37" s="138" t="str">
        <f ca="1">IF(AB37="","",+HLOOKUP(AB37,$E37:$X$98,$AR37,FALSE))</f>
        <v/>
      </c>
      <c r="AX37" s="69" t="str">
        <f t="shared" ca="1" si="37"/>
        <v/>
      </c>
      <c r="AY37" s="69" t="str">
        <f t="shared" ca="1" si="38"/>
        <v/>
      </c>
      <c r="AZ37" s="69" t="str">
        <f t="shared" ca="1" si="7"/>
        <v/>
      </c>
      <c r="BA37" s="69" t="str">
        <f t="shared" ca="1" si="8"/>
        <v/>
      </c>
      <c r="BB37" s="69" t="str">
        <f t="shared" ca="1" si="9"/>
        <v/>
      </c>
      <c r="BC37" s="69" t="str">
        <f t="shared" ca="1" si="10"/>
        <v/>
      </c>
      <c r="BD37" s="69" t="str">
        <f t="shared" ca="1" si="11"/>
        <v/>
      </c>
      <c r="BE37" s="69" t="str">
        <f t="shared" ca="1" si="12"/>
        <v/>
      </c>
      <c r="BF37" s="69" t="str">
        <f t="shared" ca="1" si="13"/>
        <v/>
      </c>
      <c r="BG37" s="69" t="str">
        <f t="shared" ca="1" si="14"/>
        <v/>
      </c>
      <c r="BH37" s="69" t="str">
        <f t="shared" ca="1" si="15"/>
        <v/>
      </c>
      <c r="BI37" s="69" t="str">
        <f t="shared" ca="1" si="16"/>
        <v/>
      </c>
      <c r="BJ37" s="69" t="str">
        <f t="shared" ca="1" si="17"/>
        <v/>
      </c>
      <c r="BK37" s="69" t="str">
        <f t="shared" ca="1" si="18"/>
        <v/>
      </c>
      <c r="BL37" s="69" t="str">
        <f t="shared" ca="1" si="19"/>
        <v/>
      </c>
      <c r="BM37" s="69" t="str">
        <f t="shared" ca="1" si="20"/>
        <v/>
      </c>
      <c r="BN37" s="69" t="str">
        <f t="shared" ca="1" si="21"/>
        <v/>
      </c>
      <c r="BO37" s="69" t="str">
        <f t="shared" ca="1" si="22"/>
        <v/>
      </c>
      <c r="BP37" s="69" t="str">
        <f t="shared" ca="1" si="23"/>
        <v/>
      </c>
      <c r="BQ37" s="69"/>
      <c r="BR37" s="69"/>
    </row>
    <row r="38" spans="1:70" x14ac:dyDescent="0.2">
      <c r="A38" t="e">
        <f>+#REF!</f>
        <v>#REF!</v>
      </c>
      <c r="B38" t="e">
        <f>+#REF!</f>
        <v>#REF!</v>
      </c>
      <c r="C38" s="123" t="e">
        <f>+#REF!</f>
        <v>#REF!</v>
      </c>
      <c r="D38" s="19" t="e">
        <f>+#REF!</f>
        <v>#REF!</v>
      </c>
      <c r="E38" s="114">
        <f t="shared" ca="1" si="41"/>
        <v>0</v>
      </c>
      <c r="F38" s="36">
        <f t="shared" ca="1" si="41"/>
        <v>0</v>
      </c>
      <c r="G38" s="36">
        <f t="shared" ca="1" si="41"/>
        <v>0</v>
      </c>
      <c r="H38" s="36">
        <f t="shared" ca="1" si="41"/>
        <v>0</v>
      </c>
      <c r="I38" s="36">
        <f t="shared" ca="1" si="41"/>
        <v>0</v>
      </c>
      <c r="J38" s="36">
        <f t="shared" ca="1" si="41"/>
        <v>0</v>
      </c>
      <c r="K38" s="36">
        <f t="shared" ca="1" si="41"/>
        <v>0</v>
      </c>
      <c r="L38" s="36">
        <f t="shared" ca="1" si="41"/>
        <v>0</v>
      </c>
      <c r="M38" s="36">
        <f t="shared" ca="1" si="41"/>
        <v>0</v>
      </c>
      <c r="N38" s="36">
        <f t="shared" ca="1" si="41"/>
        <v>0</v>
      </c>
      <c r="O38" s="36">
        <f t="shared" ca="1" si="42"/>
        <v>0</v>
      </c>
      <c r="P38" s="36">
        <f t="shared" ca="1" si="42"/>
        <v>0</v>
      </c>
      <c r="Q38" s="36">
        <f t="shared" ca="1" si="42"/>
        <v>0</v>
      </c>
      <c r="R38" s="36">
        <f t="shared" ca="1" si="42"/>
        <v>0</v>
      </c>
      <c r="S38" s="36">
        <f t="shared" ca="1" si="42"/>
        <v>0</v>
      </c>
      <c r="T38" s="36">
        <f t="shared" ca="1" si="42"/>
        <v>0</v>
      </c>
      <c r="U38" s="36">
        <f t="shared" ca="1" si="42"/>
        <v>0</v>
      </c>
      <c r="V38" s="36">
        <f t="shared" ca="1" si="42"/>
        <v>0</v>
      </c>
      <c r="W38" s="36">
        <f t="shared" ca="1" si="42"/>
        <v>0</v>
      </c>
      <c r="X38" s="36">
        <f t="shared" ca="1" si="42"/>
        <v>0</v>
      </c>
      <c r="Y38" s="56"/>
      <c r="Z38" s="114" t="str">
        <f t="shared" ca="1" si="24"/>
        <v/>
      </c>
      <c r="AA38" s="36" t="str">
        <f t="shared" ca="1" si="25"/>
        <v/>
      </c>
      <c r="AB38" s="117" t="str">
        <f t="shared" ca="1" si="26"/>
        <v/>
      </c>
      <c r="AC38" s="121">
        <f t="shared" ca="1" si="27"/>
        <v>0</v>
      </c>
      <c r="AD38" s="141">
        <f t="shared" ca="1" si="28"/>
        <v>0</v>
      </c>
      <c r="AE38" s="199">
        <f t="shared" ca="1" si="29"/>
        <v>0</v>
      </c>
      <c r="AF38" s="164">
        <f t="shared" ca="1" si="30"/>
        <v>0</v>
      </c>
      <c r="AG38" s="106"/>
      <c r="AH38" s="92" t="str">
        <f t="shared" ca="1" si="31"/>
        <v>No</v>
      </c>
      <c r="AI38" s="92" t="str">
        <f t="shared" ca="1" si="32"/>
        <v/>
      </c>
      <c r="AJ38" s="93" t="str">
        <f t="shared" ca="1" si="33"/>
        <v/>
      </c>
      <c r="AK38" s="93" t="str">
        <f t="shared" ca="1" si="34"/>
        <v/>
      </c>
      <c r="AL38" s="91" t="str">
        <f t="shared" ca="1" si="43"/>
        <v/>
      </c>
      <c r="AM38" s="91" t="str">
        <f t="shared" ca="1" si="43"/>
        <v/>
      </c>
      <c r="AN38" s="91" t="str">
        <f t="shared" ca="1" si="43"/>
        <v/>
      </c>
      <c r="AO38" s="91" t="str">
        <f t="shared" ca="1" si="35"/>
        <v/>
      </c>
      <c r="AP38" s="91"/>
      <c r="AR38" s="19">
        <f t="shared" si="6"/>
        <v>61</v>
      </c>
      <c r="AS38" s="18" t="e">
        <f t="shared" si="36"/>
        <v>#REF!</v>
      </c>
      <c r="AT38" s="55" t="str">
        <f ca="1">IF(Z38="","",+HLOOKUP(Z38,$E38:$X$98,$AR38,FALSE))</f>
        <v/>
      </c>
      <c r="AU38" s="55" t="str">
        <f ca="1">IF(AA38="","",+HLOOKUP(AA38,$E38:$X$98,$AR38,FALSE))</f>
        <v/>
      </c>
      <c r="AV38" s="138" t="str">
        <f ca="1">IF(AB38="","",+HLOOKUP(AB38,$E38:$X$98,$AR38,FALSE))</f>
        <v/>
      </c>
      <c r="AX38" s="69" t="str">
        <f t="shared" ca="1" si="37"/>
        <v/>
      </c>
      <c r="AY38" s="69" t="str">
        <f t="shared" ca="1" si="38"/>
        <v/>
      </c>
      <c r="AZ38" s="69" t="str">
        <f t="shared" ca="1" si="7"/>
        <v/>
      </c>
      <c r="BA38" s="69" t="str">
        <f t="shared" ca="1" si="8"/>
        <v/>
      </c>
      <c r="BB38" s="69" t="str">
        <f t="shared" ca="1" si="9"/>
        <v/>
      </c>
      <c r="BC38" s="69" t="str">
        <f t="shared" ca="1" si="10"/>
        <v/>
      </c>
      <c r="BD38" s="69" t="str">
        <f t="shared" ca="1" si="11"/>
        <v/>
      </c>
      <c r="BE38" s="69" t="str">
        <f t="shared" ca="1" si="12"/>
        <v/>
      </c>
      <c r="BF38" s="69" t="str">
        <f t="shared" ca="1" si="13"/>
        <v/>
      </c>
      <c r="BG38" s="69" t="str">
        <f t="shared" ca="1" si="14"/>
        <v/>
      </c>
      <c r="BH38" s="69" t="str">
        <f t="shared" ca="1" si="15"/>
        <v/>
      </c>
      <c r="BI38" s="69" t="str">
        <f t="shared" ca="1" si="16"/>
        <v/>
      </c>
      <c r="BJ38" s="69" t="str">
        <f t="shared" ca="1" si="17"/>
        <v/>
      </c>
      <c r="BK38" s="69" t="str">
        <f t="shared" ca="1" si="18"/>
        <v/>
      </c>
      <c r="BL38" s="69" t="str">
        <f t="shared" ca="1" si="19"/>
        <v/>
      </c>
      <c r="BM38" s="69" t="str">
        <f t="shared" ca="1" si="20"/>
        <v/>
      </c>
      <c r="BN38" s="69" t="str">
        <f t="shared" ca="1" si="21"/>
        <v/>
      </c>
      <c r="BO38" s="69" t="str">
        <f t="shared" ca="1" si="22"/>
        <v/>
      </c>
      <c r="BP38" s="69" t="str">
        <f t="shared" ca="1" si="23"/>
        <v/>
      </c>
      <c r="BQ38" s="69"/>
      <c r="BR38" s="69"/>
    </row>
    <row r="39" spans="1:70" x14ac:dyDescent="0.2">
      <c r="A39" t="e">
        <f>+#REF!</f>
        <v>#REF!</v>
      </c>
      <c r="B39" t="e">
        <f>+#REF!</f>
        <v>#REF!</v>
      </c>
      <c r="C39" s="123" t="e">
        <f>+#REF!</f>
        <v>#REF!</v>
      </c>
      <c r="D39" s="19" t="e">
        <f>+#REF!</f>
        <v>#REF!</v>
      </c>
      <c r="E39" s="114">
        <f t="shared" ca="1" si="41"/>
        <v>0</v>
      </c>
      <c r="F39" s="36">
        <f t="shared" ca="1" si="41"/>
        <v>0</v>
      </c>
      <c r="G39" s="36">
        <f t="shared" ca="1" si="41"/>
        <v>0</v>
      </c>
      <c r="H39" s="36">
        <f t="shared" ca="1" si="41"/>
        <v>0</v>
      </c>
      <c r="I39" s="36">
        <f t="shared" ca="1" si="41"/>
        <v>0</v>
      </c>
      <c r="J39" s="36">
        <f t="shared" ca="1" si="41"/>
        <v>0</v>
      </c>
      <c r="K39" s="36">
        <f t="shared" ca="1" si="41"/>
        <v>0</v>
      </c>
      <c r="L39" s="36">
        <f t="shared" ca="1" si="41"/>
        <v>0</v>
      </c>
      <c r="M39" s="36">
        <f t="shared" ca="1" si="41"/>
        <v>0</v>
      </c>
      <c r="N39" s="36">
        <f t="shared" ca="1" si="41"/>
        <v>0</v>
      </c>
      <c r="O39" s="36">
        <f t="shared" ca="1" si="42"/>
        <v>0</v>
      </c>
      <c r="P39" s="36">
        <f t="shared" ca="1" si="42"/>
        <v>0</v>
      </c>
      <c r="Q39" s="36">
        <f t="shared" ca="1" si="42"/>
        <v>0</v>
      </c>
      <c r="R39" s="36">
        <f t="shared" ca="1" si="42"/>
        <v>0</v>
      </c>
      <c r="S39" s="36">
        <f t="shared" ca="1" si="42"/>
        <v>0</v>
      </c>
      <c r="T39" s="36">
        <f t="shared" ca="1" si="42"/>
        <v>0</v>
      </c>
      <c r="U39" s="36">
        <f t="shared" ca="1" si="42"/>
        <v>0</v>
      </c>
      <c r="V39" s="36">
        <f t="shared" ca="1" si="42"/>
        <v>0</v>
      </c>
      <c r="W39" s="36">
        <f t="shared" ca="1" si="42"/>
        <v>0</v>
      </c>
      <c r="X39" s="36">
        <f t="shared" ca="1" si="42"/>
        <v>0</v>
      </c>
      <c r="Y39" s="56"/>
      <c r="Z39" s="114" t="str">
        <f t="shared" ca="1" si="24"/>
        <v/>
      </c>
      <c r="AA39" s="36" t="str">
        <f t="shared" ca="1" si="25"/>
        <v/>
      </c>
      <c r="AB39" s="117" t="str">
        <f t="shared" ca="1" si="26"/>
        <v/>
      </c>
      <c r="AC39" s="121">
        <f t="shared" ca="1" si="27"/>
        <v>0</v>
      </c>
      <c r="AD39" s="141">
        <f t="shared" ca="1" si="28"/>
        <v>0</v>
      </c>
      <c r="AE39" s="199">
        <f t="shared" ca="1" si="29"/>
        <v>0</v>
      </c>
      <c r="AF39" s="164">
        <f t="shared" ca="1" si="30"/>
        <v>0</v>
      </c>
      <c r="AG39" s="106"/>
      <c r="AH39" s="92" t="str">
        <f t="shared" ca="1" si="31"/>
        <v>No</v>
      </c>
      <c r="AI39" s="92" t="str">
        <f t="shared" ca="1" si="32"/>
        <v/>
      </c>
      <c r="AJ39" s="93" t="str">
        <f t="shared" ca="1" si="33"/>
        <v/>
      </c>
      <c r="AK39" s="93" t="str">
        <f t="shared" ca="1" si="34"/>
        <v/>
      </c>
      <c r="AL39" s="91" t="str">
        <f t="shared" ca="1" si="43"/>
        <v/>
      </c>
      <c r="AM39" s="91" t="str">
        <f t="shared" ca="1" si="43"/>
        <v/>
      </c>
      <c r="AN39" s="91" t="str">
        <f t="shared" ca="1" si="43"/>
        <v/>
      </c>
      <c r="AO39" s="91" t="str">
        <f t="shared" ca="1" si="35"/>
        <v/>
      </c>
      <c r="AP39" s="91"/>
      <c r="AR39" s="19">
        <f t="shared" si="6"/>
        <v>60</v>
      </c>
      <c r="AS39" s="18" t="e">
        <f t="shared" si="36"/>
        <v>#REF!</v>
      </c>
      <c r="AT39" s="55" t="str">
        <f ca="1">IF(Z39="","",+HLOOKUP(Z39,$E39:$X$98,$AR39,FALSE))</f>
        <v/>
      </c>
      <c r="AU39" s="55" t="str">
        <f ca="1">IF(AA39="","",+HLOOKUP(AA39,$E39:$X$98,$AR39,FALSE))</f>
        <v/>
      </c>
      <c r="AV39" s="138" t="str">
        <f ca="1">IF(AB39="","",+HLOOKUP(AB39,$E39:$X$98,$AR39,FALSE))</f>
        <v/>
      </c>
      <c r="AX39" s="69" t="str">
        <f t="shared" ca="1" si="37"/>
        <v/>
      </c>
      <c r="AY39" s="69" t="str">
        <f t="shared" ca="1" si="38"/>
        <v/>
      </c>
      <c r="AZ39" s="69" t="str">
        <f t="shared" ca="1" si="7"/>
        <v/>
      </c>
      <c r="BA39" s="69" t="str">
        <f t="shared" ca="1" si="8"/>
        <v/>
      </c>
      <c r="BB39" s="69" t="str">
        <f t="shared" ca="1" si="9"/>
        <v/>
      </c>
      <c r="BC39" s="69" t="str">
        <f t="shared" ca="1" si="10"/>
        <v/>
      </c>
      <c r="BD39" s="69" t="str">
        <f t="shared" ca="1" si="11"/>
        <v/>
      </c>
      <c r="BE39" s="69" t="str">
        <f t="shared" ca="1" si="12"/>
        <v/>
      </c>
      <c r="BF39" s="69" t="str">
        <f t="shared" ca="1" si="13"/>
        <v/>
      </c>
      <c r="BG39" s="69" t="str">
        <f t="shared" ca="1" si="14"/>
        <v/>
      </c>
      <c r="BH39" s="69" t="str">
        <f t="shared" ca="1" si="15"/>
        <v/>
      </c>
      <c r="BI39" s="69" t="str">
        <f t="shared" ca="1" si="16"/>
        <v/>
      </c>
      <c r="BJ39" s="69" t="str">
        <f t="shared" ca="1" si="17"/>
        <v/>
      </c>
      <c r="BK39" s="69" t="str">
        <f t="shared" ca="1" si="18"/>
        <v/>
      </c>
      <c r="BL39" s="69" t="str">
        <f t="shared" ca="1" si="19"/>
        <v/>
      </c>
      <c r="BM39" s="69" t="str">
        <f t="shared" ca="1" si="20"/>
        <v/>
      </c>
      <c r="BN39" s="69" t="str">
        <f t="shared" ca="1" si="21"/>
        <v/>
      </c>
      <c r="BO39" s="69" t="str">
        <f t="shared" ca="1" si="22"/>
        <v/>
      </c>
      <c r="BP39" s="69" t="str">
        <f t="shared" ca="1" si="23"/>
        <v/>
      </c>
      <c r="BQ39" s="69"/>
      <c r="BR39" s="69"/>
    </row>
    <row r="40" spans="1:70" x14ac:dyDescent="0.2">
      <c r="A40" t="e">
        <f>+#REF!</f>
        <v>#REF!</v>
      </c>
      <c r="B40" s="96" t="e">
        <f>+#REF!</f>
        <v>#REF!</v>
      </c>
      <c r="C40" s="124" t="e">
        <f>+#REF!</f>
        <v>#REF!</v>
      </c>
      <c r="D40" s="19" t="e">
        <f>+#REF!</f>
        <v>#REF!</v>
      </c>
      <c r="E40" s="115">
        <f t="shared" ca="1" si="41"/>
        <v>0</v>
      </c>
      <c r="F40" s="97">
        <f t="shared" ca="1" si="41"/>
        <v>0</v>
      </c>
      <c r="G40" s="97">
        <f t="shared" ca="1" si="41"/>
        <v>0</v>
      </c>
      <c r="H40" s="97">
        <f t="shared" ca="1" si="41"/>
        <v>0</v>
      </c>
      <c r="I40" s="97">
        <f t="shared" ca="1" si="41"/>
        <v>0</v>
      </c>
      <c r="J40" s="97">
        <f t="shared" ca="1" si="41"/>
        <v>0</v>
      </c>
      <c r="K40" s="97">
        <f t="shared" ca="1" si="41"/>
        <v>0</v>
      </c>
      <c r="L40" s="97">
        <f t="shared" ca="1" si="41"/>
        <v>0</v>
      </c>
      <c r="M40" s="97">
        <f t="shared" ca="1" si="41"/>
        <v>0</v>
      </c>
      <c r="N40" s="97">
        <f t="shared" ca="1" si="41"/>
        <v>0</v>
      </c>
      <c r="O40" s="97">
        <f t="shared" ca="1" si="42"/>
        <v>0</v>
      </c>
      <c r="P40" s="97">
        <f t="shared" ca="1" si="42"/>
        <v>0</v>
      </c>
      <c r="Q40" s="97">
        <f t="shared" ca="1" si="42"/>
        <v>0</v>
      </c>
      <c r="R40" s="97">
        <f t="shared" ca="1" si="42"/>
        <v>0</v>
      </c>
      <c r="S40" s="97">
        <f t="shared" ca="1" si="42"/>
        <v>0</v>
      </c>
      <c r="T40" s="97">
        <f t="shared" ca="1" si="42"/>
        <v>0</v>
      </c>
      <c r="U40" s="97">
        <f t="shared" ca="1" si="42"/>
        <v>0</v>
      </c>
      <c r="V40" s="97">
        <f t="shared" ca="1" si="42"/>
        <v>0</v>
      </c>
      <c r="W40" s="97">
        <f t="shared" ca="1" si="42"/>
        <v>0</v>
      </c>
      <c r="X40" s="97">
        <f t="shared" ca="1" si="42"/>
        <v>0</v>
      </c>
      <c r="Y40" s="189"/>
      <c r="Z40" s="115" t="str">
        <f t="shared" ca="1" si="24"/>
        <v/>
      </c>
      <c r="AA40" s="97" t="str">
        <f t="shared" ca="1" si="25"/>
        <v/>
      </c>
      <c r="AB40" s="118" t="str">
        <f t="shared" ca="1" si="26"/>
        <v/>
      </c>
      <c r="AC40" s="192">
        <f t="shared" ca="1" si="27"/>
        <v>0</v>
      </c>
      <c r="AD40" s="142">
        <f t="shared" ca="1" si="28"/>
        <v>0</v>
      </c>
      <c r="AE40" s="200">
        <f t="shared" ca="1" si="29"/>
        <v>0</v>
      </c>
      <c r="AF40" s="165">
        <f t="shared" ca="1" si="30"/>
        <v>0</v>
      </c>
      <c r="AG40" s="80"/>
      <c r="AH40" s="98" t="str">
        <f t="shared" ca="1" si="31"/>
        <v>No</v>
      </c>
      <c r="AI40" s="98" t="str">
        <f t="shared" ca="1" si="32"/>
        <v/>
      </c>
      <c r="AJ40" s="99" t="str">
        <f t="shared" ca="1" si="33"/>
        <v/>
      </c>
      <c r="AK40" s="99" t="str">
        <f t="shared" ca="1" si="34"/>
        <v/>
      </c>
      <c r="AL40" s="101" t="str">
        <f t="shared" ca="1" si="43"/>
        <v/>
      </c>
      <c r="AM40" s="101" t="str">
        <f t="shared" ca="1" si="43"/>
        <v/>
      </c>
      <c r="AN40" s="101" t="str">
        <f t="shared" ca="1" si="43"/>
        <v/>
      </c>
      <c r="AO40" s="101" t="str">
        <f t="shared" ca="1" si="35"/>
        <v/>
      </c>
      <c r="AP40" s="91"/>
      <c r="AR40" s="19">
        <f t="shared" si="6"/>
        <v>59</v>
      </c>
      <c r="AS40" s="18" t="e">
        <f t="shared" si="36"/>
        <v>#REF!</v>
      </c>
      <c r="AT40" s="55" t="str">
        <f ca="1">IF(Z40="","",+HLOOKUP(Z40,$E40:$X$98,$AR40,FALSE))</f>
        <v/>
      </c>
      <c r="AU40" s="55" t="str">
        <f ca="1">IF(AA40="","",+HLOOKUP(AA40,$E40:$X$98,$AR40,FALSE))</f>
        <v/>
      </c>
      <c r="AV40" s="138" t="str">
        <f ca="1">IF(AB40="","",+HLOOKUP(AB40,$E40:$X$98,$AR40,FALSE))</f>
        <v/>
      </c>
      <c r="AX40" s="69" t="str">
        <f t="shared" ca="1" si="37"/>
        <v/>
      </c>
      <c r="AY40" s="69" t="str">
        <f t="shared" ca="1" si="38"/>
        <v/>
      </c>
      <c r="AZ40" s="69" t="str">
        <f t="shared" ca="1" si="7"/>
        <v/>
      </c>
      <c r="BA40" s="69" t="str">
        <f t="shared" ca="1" si="8"/>
        <v/>
      </c>
      <c r="BB40" s="69" t="str">
        <f t="shared" ca="1" si="9"/>
        <v/>
      </c>
      <c r="BC40" s="69" t="str">
        <f t="shared" ca="1" si="10"/>
        <v/>
      </c>
      <c r="BD40" s="69" t="str">
        <f t="shared" ca="1" si="11"/>
        <v/>
      </c>
      <c r="BE40" s="69" t="str">
        <f t="shared" ca="1" si="12"/>
        <v/>
      </c>
      <c r="BF40" s="69" t="str">
        <f t="shared" ca="1" si="13"/>
        <v/>
      </c>
      <c r="BG40" s="69" t="str">
        <f t="shared" ca="1" si="14"/>
        <v/>
      </c>
      <c r="BH40" s="69" t="str">
        <f t="shared" ca="1" si="15"/>
        <v/>
      </c>
      <c r="BI40" s="69" t="str">
        <f t="shared" ca="1" si="16"/>
        <v/>
      </c>
      <c r="BJ40" s="69" t="str">
        <f t="shared" ca="1" si="17"/>
        <v/>
      </c>
      <c r="BK40" s="69" t="str">
        <f t="shared" ca="1" si="18"/>
        <v/>
      </c>
      <c r="BL40" s="69" t="str">
        <f t="shared" ca="1" si="19"/>
        <v/>
      </c>
      <c r="BM40" s="69" t="str">
        <f t="shared" ca="1" si="20"/>
        <v/>
      </c>
      <c r="BN40" s="69" t="str">
        <f t="shared" ca="1" si="21"/>
        <v/>
      </c>
      <c r="BO40" s="69" t="str">
        <f t="shared" ca="1" si="22"/>
        <v/>
      </c>
      <c r="BP40" s="69" t="str">
        <f t="shared" ca="1" si="23"/>
        <v/>
      </c>
      <c r="BQ40" s="69"/>
      <c r="BR40" s="69"/>
    </row>
    <row r="41" spans="1:70" x14ac:dyDescent="0.2">
      <c r="A41" t="e">
        <f>+#REF!</f>
        <v>#REF!</v>
      </c>
      <c r="B41" t="e">
        <f>+#REF!</f>
        <v>#REF!</v>
      </c>
      <c r="C41" s="123" t="e">
        <f>+#REF!</f>
        <v>#REF!</v>
      </c>
      <c r="D41" s="19" t="e">
        <f>+#REF!</f>
        <v>#REF!</v>
      </c>
      <c r="E41" s="114">
        <f t="shared" ref="E41:N50" ca="1" si="44">ROUND(IF(ISERROR(INDEX(INDIRECT(E$101),MATCH($B41,INDIRECT(E$102),0),14)),0,INDEX(INDIRECT(E$101),MATCH($B41,INDIRECT(E$102),0),14)),3)</f>
        <v>0</v>
      </c>
      <c r="F41" s="36">
        <f t="shared" ca="1" si="44"/>
        <v>0</v>
      </c>
      <c r="G41" s="36">
        <f t="shared" ca="1" si="44"/>
        <v>0</v>
      </c>
      <c r="H41" s="36">
        <f t="shared" ca="1" si="44"/>
        <v>0</v>
      </c>
      <c r="I41" s="36">
        <f t="shared" ca="1" si="44"/>
        <v>0</v>
      </c>
      <c r="J41" s="36">
        <f t="shared" ca="1" si="44"/>
        <v>0</v>
      </c>
      <c r="K41" s="36">
        <f t="shared" ca="1" si="44"/>
        <v>0</v>
      </c>
      <c r="L41" s="36">
        <f t="shared" ca="1" si="44"/>
        <v>0</v>
      </c>
      <c r="M41" s="36">
        <f t="shared" ca="1" si="44"/>
        <v>0</v>
      </c>
      <c r="N41" s="36">
        <f t="shared" ca="1" si="44"/>
        <v>0</v>
      </c>
      <c r="O41" s="36">
        <f t="shared" ref="O41:X50" ca="1" si="45">ROUND(IF(ISERROR(INDEX(INDIRECT(O$101),MATCH($B41,INDIRECT(O$102),0),14)),0,INDEX(INDIRECT(O$101),MATCH($B41,INDIRECT(O$102),0),14)),3)</f>
        <v>0</v>
      </c>
      <c r="P41" s="36">
        <f t="shared" ca="1" si="45"/>
        <v>0</v>
      </c>
      <c r="Q41" s="36">
        <f t="shared" ca="1" si="45"/>
        <v>0</v>
      </c>
      <c r="R41" s="36">
        <f t="shared" ca="1" si="45"/>
        <v>0</v>
      </c>
      <c r="S41" s="36">
        <f t="shared" ca="1" si="45"/>
        <v>0</v>
      </c>
      <c r="T41" s="36">
        <f t="shared" ca="1" si="45"/>
        <v>0</v>
      </c>
      <c r="U41" s="36">
        <f t="shared" ca="1" si="45"/>
        <v>0</v>
      </c>
      <c r="V41" s="36">
        <f t="shared" ca="1" si="45"/>
        <v>0</v>
      </c>
      <c r="W41" s="36">
        <f t="shared" ca="1" si="45"/>
        <v>0</v>
      </c>
      <c r="X41" s="36">
        <f t="shared" ca="1" si="45"/>
        <v>0</v>
      </c>
      <c r="Y41" s="56"/>
      <c r="Z41" s="114" t="str">
        <f t="shared" ca="1" si="24"/>
        <v/>
      </c>
      <c r="AA41" s="36" t="str">
        <f t="shared" ca="1" si="25"/>
        <v/>
      </c>
      <c r="AB41" s="117" t="str">
        <f t="shared" ca="1" si="26"/>
        <v/>
      </c>
      <c r="AC41" s="121">
        <f t="shared" ca="1" si="27"/>
        <v>0</v>
      </c>
      <c r="AD41" s="141">
        <f t="shared" ca="1" si="28"/>
        <v>0</v>
      </c>
      <c r="AE41" s="199">
        <f t="shared" ca="1" si="29"/>
        <v>0</v>
      </c>
      <c r="AF41" s="164">
        <f t="shared" ca="1" si="30"/>
        <v>0</v>
      </c>
      <c r="AG41" s="106"/>
      <c r="AH41" s="92" t="str">
        <f t="shared" ca="1" si="31"/>
        <v>No</v>
      </c>
      <c r="AI41" s="92" t="str">
        <f t="shared" ca="1" si="32"/>
        <v/>
      </c>
      <c r="AJ41" s="93" t="str">
        <f t="shared" ca="1" si="33"/>
        <v/>
      </c>
      <c r="AK41" s="93" t="str">
        <f t="shared" ca="1" si="34"/>
        <v/>
      </c>
      <c r="AL41" s="91" t="str">
        <f t="shared" ca="1" si="43"/>
        <v/>
      </c>
      <c r="AM41" s="91" t="str">
        <f t="shared" ca="1" si="43"/>
        <v/>
      </c>
      <c r="AN41" s="91" t="str">
        <f t="shared" ca="1" si="43"/>
        <v/>
      </c>
      <c r="AO41" s="91" t="str">
        <f t="shared" ca="1" si="35"/>
        <v/>
      </c>
      <c r="AP41" s="91"/>
      <c r="AR41" s="19">
        <f t="shared" si="6"/>
        <v>58</v>
      </c>
      <c r="AS41" s="18" t="e">
        <f t="shared" si="36"/>
        <v>#REF!</v>
      </c>
      <c r="AT41" s="55" t="str">
        <f ca="1">IF(Z41="","",+HLOOKUP(Z41,$E41:$X$98,$AR41,FALSE))</f>
        <v/>
      </c>
      <c r="AU41" s="55" t="str">
        <f ca="1">IF(AA41="","",+HLOOKUP(AA41,$E41:$X$98,$AR41,FALSE))</f>
        <v/>
      </c>
      <c r="AV41" s="138" t="str">
        <f ca="1">IF(AB41="","",+HLOOKUP(AB41,$E41:$X$98,$AR41,FALSE))</f>
        <v/>
      </c>
      <c r="AX41" s="69" t="str">
        <f t="shared" ca="1" si="37"/>
        <v/>
      </c>
      <c r="AY41" s="69" t="str">
        <f t="shared" ca="1" si="38"/>
        <v/>
      </c>
      <c r="AZ41" s="69" t="str">
        <f t="shared" ca="1" si="7"/>
        <v/>
      </c>
      <c r="BA41" s="69" t="str">
        <f t="shared" ca="1" si="8"/>
        <v/>
      </c>
      <c r="BB41" s="69" t="str">
        <f t="shared" ca="1" si="9"/>
        <v/>
      </c>
      <c r="BC41" s="69" t="str">
        <f t="shared" ca="1" si="10"/>
        <v/>
      </c>
      <c r="BD41" s="69" t="str">
        <f t="shared" ca="1" si="11"/>
        <v/>
      </c>
      <c r="BE41" s="69" t="str">
        <f t="shared" ca="1" si="12"/>
        <v/>
      </c>
      <c r="BF41" s="69" t="str">
        <f t="shared" ca="1" si="13"/>
        <v/>
      </c>
      <c r="BG41" s="69" t="str">
        <f t="shared" ca="1" si="14"/>
        <v/>
      </c>
      <c r="BH41" s="69" t="str">
        <f t="shared" ca="1" si="15"/>
        <v/>
      </c>
      <c r="BI41" s="69" t="str">
        <f t="shared" ca="1" si="16"/>
        <v/>
      </c>
      <c r="BJ41" s="69" t="str">
        <f t="shared" ca="1" si="17"/>
        <v/>
      </c>
      <c r="BK41" s="69" t="str">
        <f t="shared" ca="1" si="18"/>
        <v/>
      </c>
      <c r="BL41" s="69" t="str">
        <f t="shared" ca="1" si="19"/>
        <v/>
      </c>
      <c r="BM41" s="69" t="str">
        <f t="shared" ca="1" si="20"/>
        <v/>
      </c>
      <c r="BN41" s="69" t="str">
        <f t="shared" ca="1" si="21"/>
        <v/>
      </c>
      <c r="BO41" s="69" t="str">
        <f t="shared" ca="1" si="22"/>
        <v/>
      </c>
      <c r="BP41" s="69" t="str">
        <f t="shared" ca="1" si="23"/>
        <v/>
      </c>
      <c r="BQ41" s="69"/>
      <c r="BR41" s="69"/>
    </row>
    <row r="42" spans="1:70" x14ac:dyDescent="0.2">
      <c r="A42" t="e">
        <f>+#REF!</f>
        <v>#REF!</v>
      </c>
      <c r="B42" t="e">
        <f>+#REF!</f>
        <v>#REF!</v>
      </c>
      <c r="C42" s="123" t="e">
        <f>+#REF!</f>
        <v>#REF!</v>
      </c>
      <c r="D42" s="19" t="e">
        <f>+#REF!</f>
        <v>#REF!</v>
      </c>
      <c r="E42" s="114">
        <f t="shared" ca="1" si="44"/>
        <v>0</v>
      </c>
      <c r="F42" s="36">
        <f t="shared" ca="1" si="44"/>
        <v>0</v>
      </c>
      <c r="G42" s="36">
        <f t="shared" ca="1" si="44"/>
        <v>0</v>
      </c>
      <c r="H42" s="36">
        <f t="shared" ca="1" si="44"/>
        <v>0</v>
      </c>
      <c r="I42" s="36">
        <f t="shared" ca="1" si="44"/>
        <v>0</v>
      </c>
      <c r="J42" s="36">
        <f t="shared" ca="1" si="44"/>
        <v>0</v>
      </c>
      <c r="K42" s="36">
        <f t="shared" ca="1" si="44"/>
        <v>0</v>
      </c>
      <c r="L42" s="36">
        <f t="shared" ca="1" si="44"/>
        <v>0</v>
      </c>
      <c r="M42" s="36">
        <f t="shared" ca="1" si="44"/>
        <v>0</v>
      </c>
      <c r="N42" s="36">
        <f t="shared" ca="1" si="44"/>
        <v>0</v>
      </c>
      <c r="O42" s="36">
        <f t="shared" ca="1" si="45"/>
        <v>0</v>
      </c>
      <c r="P42" s="36">
        <f t="shared" ca="1" si="45"/>
        <v>0</v>
      </c>
      <c r="Q42" s="36">
        <f t="shared" ca="1" si="45"/>
        <v>0</v>
      </c>
      <c r="R42" s="36">
        <f t="shared" ca="1" si="45"/>
        <v>0</v>
      </c>
      <c r="S42" s="36">
        <f t="shared" ca="1" si="45"/>
        <v>0</v>
      </c>
      <c r="T42" s="36">
        <f t="shared" ca="1" si="45"/>
        <v>0</v>
      </c>
      <c r="U42" s="36">
        <f t="shared" ca="1" si="45"/>
        <v>0</v>
      </c>
      <c r="V42" s="36">
        <f t="shared" ca="1" si="45"/>
        <v>0</v>
      </c>
      <c r="W42" s="36">
        <f t="shared" ca="1" si="45"/>
        <v>0</v>
      </c>
      <c r="X42" s="36">
        <f t="shared" ca="1" si="45"/>
        <v>0</v>
      </c>
      <c r="Y42" s="56"/>
      <c r="Z42" s="114" t="str">
        <f t="shared" ca="1" si="24"/>
        <v/>
      </c>
      <c r="AA42" s="36" t="str">
        <f t="shared" ca="1" si="25"/>
        <v/>
      </c>
      <c r="AB42" s="117" t="str">
        <f t="shared" ca="1" si="26"/>
        <v/>
      </c>
      <c r="AC42" s="121">
        <f t="shared" ca="1" si="27"/>
        <v>0</v>
      </c>
      <c r="AD42" s="141">
        <f t="shared" ca="1" si="28"/>
        <v>0</v>
      </c>
      <c r="AE42" s="199">
        <f t="shared" ca="1" si="29"/>
        <v>0</v>
      </c>
      <c r="AF42" s="164">
        <f t="shared" ca="1" si="30"/>
        <v>0</v>
      </c>
      <c r="AG42" s="106"/>
      <c r="AH42" s="92" t="str">
        <f t="shared" ca="1" si="31"/>
        <v>No</v>
      </c>
      <c r="AI42" s="92" t="str">
        <f t="shared" ca="1" si="32"/>
        <v/>
      </c>
      <c r="AJ42" s="93" t="str">
        <f t="shared" ca="1" si="33"/>
        <v/>
      </c>
      <c r="AK42" s="93" t="str">
        <f t="shared" ca="1" si="34"/>
        <v/>
      </c>
      <c r="AL42" s="91" t="str">
        <f t="shared" ca="1" si="43"/>
        <v/>
      </c>
      <c r="AM42" s="91" t="str">
        <f t="shared" ca="1" si="43"/>
        <v/>
      </c>
      <c r="AN42" s="91" t="str">
        <f t="shared" ca="1" si="43"/>
        <v/>
      </c>
      <c r="AO42" s="91" t="str">
        <f t="shared" ca="1" si="35"/>
        <v/>
      </c>
      <c r="AP42" s="91"/>
      <c r="AR42" s="19">
        <f t="shared" si="6"/>
        <v>57</v>
      </c>
      <c r="AS42" s="18" t="e">
        <f t="shared" si="36"/>
        <v>#REF!</v>
      </c>
      <c r="AT42" s="55" t="str">
        <f ca="1">IF(Z42="","",+HLOOKUP(Z42,$E42:$X$98,$AR42,FALSE))</f>
        <v/>
      </c>
      <c r="AU42" s="55" t="str">
        <f ca="1">IF(AA42="","",+HLOOKUP(AA42,$E42:$X$98,$AR42,FALSE))</f>
        <v/>
      </c>
      <c r="AV42" s="138" t="str">
        <f ca="1">IF(AB42="","",+HLOOKUP(AB42,$E42:$X$98,$AR42,FALSE))</f>
        <v/>
      </c>
      <c r="AX42" s="69" t="str">
        <f t="shared" ca="1" si="37"/>
        <v/>
      </c>
      <c r="AY42" s="69" t="str">
        <f t="shared" ca="1" si="38"/>
        <v/>
      </c>
      <c r="AZ42" s="69" t="str">
        <f t="shared" ca="1" si="7"/>
        <v/>
      </c>
      <c r="BA42" s="69" t="str">
        <f t="shared" ca="1" si="8"/>
        <v/>
      </c>
      <c r="BB42" s="69" t="str">
        <f t="shared" ca="1" si="9"/>
        <v/>
      </c>
      <c r="BC42" s="69" t="str">
        <f t="shared" ca="1" si="10"/>
        <v/>
      </c>
      <c r="BD42" s="69" t="str">
        <f t="shared" ca="1" si="11"/>
        <v/>
      </c>
      <c r="BE42" s="69" t="str">
        <f t="shared" ca="1" si="12"/>
        <v/>
      </c>
      <c r="BF42" s="69" t="str">
        <f t="shared" ca="1" si="13"/>
        <v/>
      </c>
      <c r="BG42" s="69" t="str">
        <f t="shared" ca="1" si="14"/>
        <v/>
      </c>
      <c r="BH42" s="69" t="str">
        <f t="shared" ca="1" si="15"/>
        <v/>
      </c>
      <c r="BI42" s="69" t="str">
        <f t="shared" ca="1" si="16"/>
        <v/>
      </c>
      <c r="BJ42" s="69" t="str">
        <f t="shared" ca="1" si="17"/>
        <v/>
      </c>
      <c r="BK42" s="69" t="str">
        <f t="shared" ca="1" si="18"/>
        <v/>
      </c>
      <c r="BL42" s="69" t="str">
        <f t="shared" ca="1" si="19"/>
        <v/>
      </c>
      <c r="BM42" s="69" t="str">
        <f t="shared" ca="1" si="20"/>
        <v/>
      </c>
      <c r="BN42" s="69" t="str">
        <f t="shared" ca="1" si="21"/>
        <v/>
      </c>
      <c r="BO42" s="69" t="str">
        <f t="shared" ca="1" si="22"/>
        <v/>
      </c>
      <c r="BP42" s="69" t="str">
        <f t="shared" ca="1" si="23"/>
        <v/>
      </c>
      <c r="BQ42" s="69"/>
      <c r="BR42" s="69"/>
    </row>
    <row r="43" spans="1:70" x14ac:dyDescent="0.2">
      <c r="A43" t="e">
        <f>+#REF!</f>
        <v>#REF!</v>
      </c>
      <c r="B43" s="96" t="e">
        <f>+#REF!</f>
        <v>#REF!</v>
      </c>
      <c r="C43" s="124" t="e">
        <f>+#REF!</f>
        <v>#REF!</v>
      </c>
      <c r="D43" s="19" t="e">
        <f>+#REF!</f>
        <v>#REF!</v>
      </c>
      <c r="E43" s="115">
        <f t="shared" ca="1" si="44"/>
        <v>0</v>
      </c>
      <c r="F43" s="97">
        <f t="shared" ca="1" si="44"/>
        <v>0</v>
      </c>
      <c r="G43" s="97">
        <f t="shared" ca="1" si="44"/>
        <v>0</v>
      </c>
      <c r="H43" s="97">
        <f t="shared" ca="1" si="44"/>
        <v>0</v>
      </c>
      <c r="I43" s="97">
        <f t="shared" ca="1" si="44"/>
        <v>0</v>
      </c>
      <c r="J43" s="97">
        <f t="shared" ca="1" si="44"/>
        <v>0</v>
      </c>
      <c r="K43" s="97">
        <f t="shared" ca="1" si="44"/>
        <v>0</v>
      </c>
      <c r="L43" s="97">
        <f t="shared" ca="1" si="44"/>
        <v>0</v>
      </c>
      <c r="M43" s="97">
        <f t="shared" ca="1" si="44"/>
        <v>0</v>
      </c>
      <c r="N43" s="97">
        <f t="shared" ca="1" si="44"/>
        <v>0</v>
      </c>
      <c r="O43" s="97">
        <f t="shared" ca="1" si="45"/>
        <v>0</v>
      </c>
      <c r="P43" s="97">
        <f t="shared" ca="1" si="45"/>
        <v>0</v>
      </c>
      <c r="Q43" s="97">
        <f t="shared" ca="1" si="45"/>
        <v>0</v>
      </c>
      <c r="R43" s="97">
        <f t="shared" ca="1" si="45"/>
        <v>0</v>
      </c>
      <c r="S43" s="97">
        <f t="shared" ca="1" si="45"/>
        <v>0</v>
      </c>
      <c r="T43" s="97">
        <f t="shared" ca="1" si="45"/>
        <v>0</v>
      </c>
      <c r="U43" s="97">
        <f t="shared" ca="1" si="45"/>
        <v>0</v>
      </c>
      <c r="V43" s="97">
        <f t="shared" ca="1" si="45"/>
        <v>0</v>
      </c>
      <c r="W43" s="97">
        <f t="shared" ca="1" si="45"/>
        <v>0</v>
      </c>
      <c r="X43" s="97">
        <f t="shared" ca="1" si="45"/>
        <v>0</v>
      </c>
      <c r="Y43" s="189"/>
      <c r="Z43" s="115" t="str">
        <f t="shared" ref="Z43:AB44" ca="1" si="46">IF($AO43="Right 3",AL43,AK43)</f>
        <v/>
      </c>
      <c r="AA43" s="97" t="str">
        <f t="shared" ca="1" si="46"/>
        <v/>
      </c>
      <c r="AB43" s="118" t="str">
        <f t="shared" ca="1" si="46"/>
        <v/>
      </c>
      <c r="AC43" s="192">
        <f ca="1">IF(AJ43="Yes",SUM(Z43:AB43),0)</f>
        <v>0</v>
      </c>
      <c r="AD43" s="142">
        <f ca="1">IF(AJ43="Yes",1/((1/Z43+1/AA43+1/AB43))*3*3,0)</f>
        <v>0</v>
      </c>
      <c r="AE43" s="200">
        <f ca="1">IF(AC43=0,0,RANK(AC43,AC$11:AC$97))</f>
        <v>0</v>
      </c>
      <c r="AF43" s="165">
        <f ca="1">IF(AD43=0,0,RANK(AD43,AD$11:AD$97))</f>
        <v>0</v>
      </c>
      <c r="AG43" s="80"/>
      <c r="AH43" s="98" t="str">
        <f ca="1">IF(COUNTIF(E43:X43,"&gt;=0.1")&gt;=3,"Yes","No")</f>
        <v>No</v>
      </c>
      <c r="AI43" s="98" t="str">
        <f ca="1">IF(SUMPRODUCT($E$8:$X$8,E43:X43)=0,"","Yes")</f>
        <v/>
      </c>
      <c r="AJ43" s="99" t="str">
        <f ca="1">IF(AND(AH43="Yes",AI43="Yes"),"Yes","")</f>
        <v/>
      </c>
      <c r="AK43" s="99" t="str">
        <f ca="1">IF(AJ43="Yes",ROUND(MAX(E$8*E43,F$8*F43,G$8*G43,H$8*H43,I$8*I43,J$8*J43,K$8*K43,L$8*L43,M$8*M43,N$8*N43,O$8*O43,P$8*P43,Q$8*Q43,R$8*R43,S$8*S43,T$8*T43,U$8*U43,V$8*V43,W$8*W43,X$8*X43),3),"")</f>
        <v/>
      </c>
      <c r="AL43" s="101" t="str">
        <f t="shared" ca="1" si="43"/>
        <v/>
      </c>
      <c r="AM43" s="101" t="str">
        <f t="shared" ca="1" si="43"/>
        <v/>
      </c>
      <c r="AN43" s="101" t="str">
        <f t="shared" ca="1" si="43"/>
        <v/>
      </c>
      <c r="AO43" s="101" t="str">
        <f ca="1">+IF(AJ43="Yes",IF(OR(AK43=AL43,AK43=AM43,AK43=AN43),"Right 3","Left 3"),"")</f>
        <v/>
      </c>
      <c r="AP43" s="91"/>
      <c r="AR43" s="19">
        <f t="shared" si="6"/>
        <v>56</v>
      </c>
      <c r="AS43" s="18" t="e">
        <f>+C43</f>
        <v>#REF!</v>
      </c>
      <c r="AT43" s="55" t="str">
        <f ca="1">IF(Z43="","",+HLOOKUP(Z43,$E43:$X$98,$AR43,FALSE))</f>
        <v/>
      </c>
      <c r="AU43" s="55" t="str">
        <f ca="1">IF(AA43="","",+HLOOKUP(AA43,$E43:$X$98,$AR43,FALSE))</f>
        <v/>
      </c>
      <c r="AV43" s="138" t="str">
        <f ca="1">IF(AB43="","",+HLOOKUP(AB43,$E43:$X$98,$AR43,FALSE))</f>
        <v/>
      </c>
      <c r="AX43" s="69" t="str">
        <f t="shared" ref="AX43:BG44" ca="1" si="47">+IF(E43=0,"",E43)</f>
        <v/>
      </c>
      <c r="AY43" s="69" t="str">
        <f t="shared" ca="1" si="47"/>
        <v/>
      </c>
      <c r="AZ43" s="69" t="str">
        <f t="shared" ca="1" si="47"/>
        <v/>
      </c>
      <c r="BA43" s="69" t="str">
        <f t="shared" ca="1" si="47"/>
        <v/>
      </c>
      <c r="BB43" s="69" t="str">
        <f t="shared" ca="1" si="47"/>
        <v/>
      </c>
      <c r="BC43" s="69" t="str">
        <f t="shared" ca="1" si="47"/>
        <v/>
      </c>
      <c r="BD43" s="69" t="str">
        <f t="shared" ca="1" si="47"/>
        <v/>
      </c>
      <c r="BE43" s="69" t="str">
        <f t="shared" ca="1" si="47"/>
        <v/>
      </c>
      <c r="BF43" s="69" t="str">
        <f t="shared" ca="1" si="47"/>
        <v/>
      </c>
      <c r="BG43" s="69" t="str">
        <f t="shared" ca="1" si="47"/>
        <v/>
      </c>
      <c r="BH43" s="69" t="str">
        <f t="shared" ca="1" si="15"/>
        <v/>
      </c>
      <c r="BI43" s="69" t="str">
        <f t="shared" ca="1" si="16"/>
        <v/>
      </c>
      <c r="BJ43" s="69" t="str">
        <f t="shared" ca="1" si="17"/>
        <v/>
      </c>
      <c r="BK43" s="69" t="str">
        <f t="shared" ca="1" si="18"/>
        <v/>
      </c>
      <c r="BL43" s="69" t="str">
        <f t="shared" ca="1" si="19"/>
        <v/>
      </c>
      <c r="BM43" s="69" t="str">
        <f t="shared" ca="1" si="20"/>
        <v/>
      </c>
      <c r="BN43" s="69" t="str">
        <f t="shared" ca="1" si="21"/>
        <v/>
      </c>
      <c r="BO43" s="69" t="str">
        <f t="shared" ca="1" si="22"/>
        <v/>
      </c>
      <c r="BP43" s="69" t="str">
        <f t="shared" ca="1" si="23"/>
        <v/>
      </c>
      <c r="BQ43" s="69"/>
      <c r="BR43" s="69"/>
    </row>
    <row r="44" spans="1:70" x14ac:dyDescent="0.2">
      <c r="A44" t="e">
        <f>+#REF!</f>
        <v>#REF!</v>
      </c>
      <c r="B44" t="e">
        <f>+#REF!</f>
        <v>#REF!</v>
      </c>
      <c r="C44" s="123" t="e">
        <f>+#REF!</f>
        <v>#REF!</v>
      </c>
      <c r="D44" s="19" t="e">
        <f>+#REF!</f>
        <v>#REF!</v>
      </c>
      <c r="E44" s="114">
        <f t="shared" ca="1" si="44"/>
        <v>0</v>
      </c>
      <c r="F44" s="36">
        <f t="shared" ca="1" si="44"/>
        <v>0</v>
      </c>
      <c r="G44" s="36">
        <f t="shared" ca="1" si="44"/>
        <v>0</v>
      </c>
      <c r="H44" s="36">
        <f t="shared" ca="1" si="44"/>
        <v>0</v>
      </c>
      <c r="I44" s="36">
        <f t="shared" ca="1" si="44"/>
        <v>0</v>
      </c>
      <c r="J44" s="36">
        <f t="shared" ca="1" si="44"/>
        <v>0</v>
      </c>
      <c r="K44" s="36">
        <f t="shared" ca="1" si="44"/>
        <v>0</v>
      </c>
      <c r="L44" s="36">
        <f t="shared" ca="1" si="44"/>
        <v>0</v>
      </c>
      <c r="M44" s="36">
        <f t="shared" ca="1" si="44"/>
        <v>0</v>
      </c>
      <c r="N44" s="36">
        <f t="shared" ca="1" si="44"/>
        <v>0</v>
      </c>
      <c r="O44" s="36">
        <f t="shared" ca="1" si="45"/>
        <v>0</v>
      </c>
      <c r="P44" s="36">
        <f t="shared" ca="1" si="45"/>
        <v>0</v>
      </c>
      <c r="Q44" s="36">
        <f t="shared" ca="1" si="45"/>
        <v>0</v>
      </c>
      <c r="R44" s="36">
        <f t="shared" ca="1" si="45"/>
        <v>0</v>
      </c>
      <c r="S44" s="36">
        <f t="shared" ca="1" si="45"/>
        <v>0</v>
      </c>
      <c r="T44" s="36">
        <f t="shared" ca="1" si="45"/>
        <v>0</v>
      </c>
      <c r="U44" s="36">
        <f t="shared" ca="1" si="45"/>
        <v>0</v>
      </c>
      <c r="V44" s="36">
        <f t="shared" ca="1" si="45"/>
        <v>0</v>
      </c>
      <c r="W44" s="36">
        <f t="shared" ca="1" si="45"/>
        <v>0</v>
      </c>
      <c r="X44" s="36">
        <f t="shared" ca="1" si="45"/>
        <v>0</v>
      </c>
      <c r="Y44" s="56"/>
      <c r="Z44" s="114" t="str">
        <f t="shared" ca="1" si="46"/>
        <v/>
      </c>
      <c r="AA44" s="36" t="str">
        <f t="shared" ca="1" si="46"/>
        <v/>
      </c>
      <c r="AB44" s="117" t="str">
        <f t="shared" ca="1" si="46"/>
        <v/>
      </c>
      <c r="AC44" s="121">
        <f ca="1">IF(AJ44="Yes",SUM(Z44:AB44),0)</f>
        <v>0</v>
      </c>
      <c r="AD44" s="141">
        <f ca="1">IF(AJ44="Yes",1/((1/Z44+1/AA44+1/AB44))*3*3,0)</f>
        <v>0</v>
      </c>
      <c r="AE44" s="199">
        <f ca="1">IF(AC44=0,0,RANK(AC44,AC$11:AC$97))</f>
        <v>0</v>
      </c>
      <c r="AF44" s="164">
        <f ca="1">IF(AD44=0,0,RANK(AD44,AD$11:AD$97))</f>
        <v>0</v>
      </c>
      <c r="AG44" s="106"/>
      <c r="AH44" s="92" t="str">
        <f ca="1">IF(COUNTIF(E44:X44,"&gt;=0.1")&gt;=3,"Yes","No")</f>
        <v>No</v>
      </c>
      <c r="AI44" s="92" t="str">
        <f ca="1">IF(SUMPRODUCT($E$8:$X$8,E44:X44)=0,"","Yes")</f>
        <v/>
      </c>
      <c r="AJ44" s="93" t="str">
        <f ca="1">IF(AND(AH44="Yes",AI44="Yes"),"Yes","")</f>
        <v/>
      </c>
      <c r="AK44" s="93" t="str">
        <f ca="1">IF(AJ44="Yes",ROUND(MAX(E$8*E44,F$8*F44,G$8*G44,H$8*H44,I$8*I44,J$8*J44,K$8*K44,L$8*L44,M$8*M44,N$8*N44,O$8*O44,P$8*P44,Q$8*Q44,R$8*R44,S$8*S44,T$8*T44,U$8*U44,V$8*V44,W$8*W44,X$8*X44),3),"")</f>
        <v/>
      </c>
      <c r="AL44" s="91" t="str">
        <f t="shared" ca="1" si="43"/>
        <v/>
      </c>
      <c r="AM44" s="91" t="str">
        <f t="shared" ca="1" si="43"/>
        <v/>
      </c>
      <c r="AN44" s="91" t="str">
        <f t="shared" ca="1" si="43"/>
        <v/>
      </c>
      <c r="AO44" s="91" t="str">
        <f ca="1">+IF(AJ44="Yes",IF(OR(AK44=AL44,AK44=AM44,AK44=AN44),"Right 3","Left 3"),"")</f>
        <v/>
      </c>
      <c r="AP44" s="91"/>
      <c r="AR44" s="19">
        <f t="shared" si="6"/>
        <v>55</v>
      </c>
      <c r="AS44" s="18" t="e">
        <f>+C44</f>
        <v>#REF!</v>
      </c>
      <c r="AT44" s="55" t="str">
        <f ca="1">IF(Z44="","",+HLOOKUP(Z44,$E44:$X$98,$AR44,FALSE))</f>
        <v/>
      </c>
      <c r="AU44" s="55" t="str">
        <f ca="1">IF(AA44="","",+HLOOKUP(AA44,$E44:$X$98,$AR44,FALSE))</f>
        <v/>
      </c>
      <c r="AV44" s="138" t="str">
        <f ca="1">IF(AB44="","",+HLOOKUP(AB44,$E44:$X$98,$AR44,FALSE))</f>
        <v/>
      </c>
      <c r="AX44" s="69" t="str">
        <f t="shared" ca="1" si="47"/>
        <v/>
      </c>
      <c r="AY44" s="69" t="str">
        <f t="shared" ca="1" si="47"/>
        <v/>
      </c>
      <c r="AZ44" s="69" t="str">
        <f t="shared" ca="1" si="47"/>
        <v/>
      </c>
      <c r="BA44" s="69" t="str">
        <f t="shared" ca="1" si="47"/>
        <v/>
      </c>
      <c r="BB44" s="69" t="str">
        <f t="shared" ca="1" si="47"/>
        <v/>
      </c>
      <c r="BC44" s="69" t="str">
        <f t="shared" ca="1" si="47"/>
        <v/>
      </c>
      <c r="BD44" s="69" t="str">
        <f t="shared" ca="1" si="47"/>
        <v/>
      </c>
      <c r="BE44" s="69" t="str">
        <f t="shared" ca="1" si="47"/>
        <v/>
      </c>
      <c r="BF44" s="69" t="str">
        <f t="shared" ca="1" si="47"/>
        <v/>
      </c>
      <c r="BG44" s="69" t="str">
        <f t="shared" ca="1" si="47"/>
        <v/>
      </c>
      <c r="BH44" s="69" t="str">
        <f t="shared" ca="1" si="15"/>
        <v/>
      </c>
      <c r="BI44" s="69" t="str">
        <f t="shared" ca="1" si="16"/>
        <v/>
      </c>
      <c r="BJ44" s="69" t="str">
        <f t="shared" ca="1" si="17"/>
        <v/>
      </c>
      <c r="BK44" s="69" t="str">
        <f t="shared" ca="1" si="18"/>
        <v/>
      </c>
      <c r="BL44" s="69" t="str">
        <f t="shared" ca="1" si="19"/>
        <v/>
      </c>
      <c r="BM44" s="69" t="str">
        <f t="shared" ca="1" si="20"/>
        <v/>
      </c>
      <c r="BN44" s="69" t="str">
        <f t="shared" ca="1" si="21"/>
        <v/>
      </c>
      <c r="BO44" s="69" t="str">
        <f t="shared" ca="1" si="22"/>
        <v/>
      </c>
      <c r="BP44" s="69" t="str">
        <f t="shared" ca="1" si="23"/>
        <v/>
      </c>
      <c r="BQ44" s="69"/>
      <c r="BR44" s="69"/>
    </row>
    <row r="45" spans="1:70" x14ac:dyDescent="0.2">
      <c r="A45" t="e">
        <f>+#REF!</f>
        <v>#REF!</v>
      </c>
      <c r="B45" t="e">
        <f>+#REF!</f>
        <v>#REF!</v>
      </c>
      <c r="C45" s="123" t="e">
        <f>+#REF!</f>
        <v>#REF!</v>
      </c>
      <c r="D45" s="19" t="e">
        <f>+#REF!</f>
        <v>#REF!</v>
      </c>
      <c r="E45" s="114">
        <f t="shared" ca="1" si="44"/>
        <v>0</v>
      </c>
      <c r="F45" s="36">
        <f t="shared" ca="1" si="44"/>
        <v>0</v>
      </c>
      <c r="G45" s="36">
        <f t="shared" ca="1" si="44"/>
        <v>0</v>
      </c>
      <c r="H45" s="36">
        <f t="shared" ca="1" si="44"/>
        <v>0</v>
      </c>
      <c r="I45" s="36">
        <f t="shared" ca="1" si="44"/>
        <v>0</v>
      </c>
      <c r="J45" s="36">
        <f t="shared" ca="1" si="44"/>
        <v>0</v>
      </c>
      <c r="K45" s="36">
        <f t="shared" ca="1" si="44"/>
        <v>0</v>
      </c>
      <c r="L45" s="36">
        <f t="shared" ca="1" si="44"/>
        <v>0</v>
      </c>
      <c r="M45" s="36">
        <f t="shared" ca="1" si="44"/>
        <v>0</v>
      </c>
      <c r="N45" s="36">
        <f t="shared" ca="1" si="44"/>
        <v>0</v>
      </c>
      <c r="O45" s="36">
        <f t="shared" ca="1" si="45"/>
        <v>0</v>
      </c>
      <c r="P45" s="36">
        <f t="shared" ca="1" si="45"/>
        <v>0</v>
      </c>
      <c r="Q45" s="36">
        <f t="shared" ca="1" si="45"/>
        <v>0</v>
      </c>
      <c r="R45" s="36">
        <f t="shared" ca="1" si="45"/>
        <v>0</v>
      </c>
      <c r="S45" s="36">
        <f t="shared" ca="1" si="45"/>
        <v>0</v>
      </c>
      <c r="T45" s="36">
        <f t="shared" ca="1" si="45"/>
        <v>0</v>
      </c>
      <c r="U45" s="36">
        <f t="shared" ca="1" si="45"/>
        <v>0</v>
      </c>
      <c r="V45" s="36">
        <f t="shared" ca="1" si="45"/>
        <v>0</v>
      </c>
      <c r="W45" s="36">
        <f t="shared" ca="1" si="45"/>
        <v>0</v>
      </c>
      <c r="X45" s="36">
        <f t="shared" ca="1" si="45"/>
        <v>0</v>
      </c>
      <c r="Y45" s="56"/>
      <c r="Z45" s="114" t="str">
        <f t="shared" ca="1" si="24"/>
        <v/>
      </c>
      <c r="AA45" s="36" t="str">
        <f t="shared" ca="1" si="25"/>
        <v/>
      </c>
      <c r="AB45" s="117" t="str">
        <f t="shared" ca="1" si="26"/>
        <v/>
      </c>
      <c r="AC45" s="121">
        <f t="shared" ca="1" si="27"/>
        <v>0</v>
      </c>
      <c r="AD45" s="141">
        <f t="shared" ca="1" si="28"/>
        <v>0</v>
      </c>
      <c r="AE45" s="199">
        <f t="shared" ref="AE45:AE74" ca="1" si="48">IF(AC45=0,0,RANK(AC45,AC$11:AC$97))</f>
        <v>0</v>
      </c>
      <c r="AF45" s="164">
        <f t="shared" ref="AF45:AF75" ca="1" si="49">IF(AD45=0,0,RANK(AD45,AD$11:AD$97))</f>
        <v>0</v>
      </c>
      <c r="AG45" s="106"/>
      <c r="AH45" s="92" t="str">
        <f t="shared" ca="1" si="31"/>
        <v>No</v>
      </c>
      <c r="AI45" s="92" t="str">
        <f t="shared" ca="1" si="32"/>
        <v/>
      </c>
      <c r="AJ45" s="93" t="str">
        <f t="shared" ca="1" si="33"/>
        <v/>
      </c>
      <c r="AK45" s="93" t="str">
        <f t="shared" ca="1" si="34"/>
        <v/>
      </c>
      <c r="AL45" s="91" t="str">
        <f t="shared" ca="1" si="43"/>
        <v/>
      </c>
      <c r="AM45" s="91" t="str">
        <f t="shared" ca="1" si="43"/>
        <v/>
      </c>
      <c r="AN45" s="91" t="str">
        <f t="shared" ca="1" si="43"/>
        <v/>
      </c>
      <c r="AO45" s="91" t="str">
        <f t="shared" ca="1" si="35"/>
        <v/>
      </c>
      <c r="AP45" s="91"/>
      <c r="AR45" s="19">
        <f t="shared" si="6"/>
        <v>54</v>
      </c>
      <c r="AS45" s="18" t="e">
        <f t="shared" si="36"/>
        <v>#REF!</v>
      </c>
      <c r="AT45" s="55" t="str">
        <f ca="1">IF(Z45="","",+HLOOKUP(Z45,$E45:$X$98,$AR45,FALSE))</f>
        <v/>
      </c>
      <c r="AU45" s="55" t="str">
        <f ca="1">IF(AA45="","",+HLOOKUP(AA45,$E45:$X$98,$AR45,FALSE))</f>
        <v/>
      </c>
      <c r="AV45" s="138" t="str">
        <f ca="1">IF(AB45="","",+HLOOKUP(AB45,$E45:$X$98,$AR45,FALSE))</f>
        <v/>
      </c>
      <c r="AX45" s="69" t="str">
        <f t="shared" ca="1" si="37"/>
        <v/>
      </c>
      <c r="AY45" s="69" t="str">
        <f t="shared" ref="AY45:AY74" ca="1" si="50">+IF(F45=0,"",F45)</f>
        <v/>
      </c>
      <c r="AZ45" s="69" t="str">
        <f t="shared" ca="1" si="7"/>
        <v/>
      </c>
      <c r="BA45" s="69" t="str">
        <f t="shared" ca="1" si="8"/>
        <v/>
      </c>
      <c r="BB45" s="69" t="str">
        <f t="shared" ca="1" si="9"/>
        <v/>
      </c>
      <c r="BC45" s="69" t="str">
        <f t="shared" ca="1" si="10"/>
        <v/>
      </c>
      <c r="BD45" s="69" t="str">
        <f t="shared" ca="1" si="11"/>
        <v/>
      </c>
      <c r="BE45" s="69" t="str">
        <f t="shared" ca="1" si="12"/>
        <v/>
      </c>
      <c r="BF45" s="69" t="str">
        <f t="shared" ca="1" si="13"/>
        <v/>
      </c>
      <c r="BG45" s="69" t="str">
        <f t="shared" ca="1" si="14"/>
        <v/>
      </c>
      <c r="BH45" s="69" t="str">
        <f t="shared" ca="1" si="15"/>
        <v/>
      </c>
      <c r="BI45" s="69" t="str">
        <f t="shared" ca="1" si="16"/>
        <v/>
      </c>
      <c r="BJ45" s="69" t="str">
        <f t="shared" ca="1" si="17"/>
        <v/>
      </c>
      <c r="BK45" s="69" t="str">
        <f t="shared" ca="1" si="18"/>
        <v/>
      </c>
      <c r="BL45" s="69" t="str">
        <f t="shared" ca="1" si="19"/>
        <v/>
      </c>
      <c r="BM45" s="69" t="str">
        <f t="shared" ca="1" si="20"/>
        <v/>
      </c>
      <c r="BN45" s="69" t="str">
        <f t="shared" ca="1" si="21"/>
        <v/>
      </c>
      <c r="BO45" s="69" t="str">
        <f t="shared" ca="1" si="22"/>
        <v/>
      </c>
      <c r="BP45" s="69" t="str">
        <f t="shared" ca="1" si="23"/>
        <v/>
      </c>
      <c r="BQ45" s="69"/>
      <c r="BR45" s="69"/>
    </row>
    <row r="46" spans="1:70" x14ac:dyDescent="0.2">
      <c r="A46" t="e">
        <f>+#REF!</f>
        <v>#REF!</v>
      </c>
      <c r="B46" s="96" t="e">
        <f>+#REF!</f>
        <v>#REF!</v>
      </c>
      <c r="C46" s="124" t="e">
        <f>+#REF!</f>
        <v>#REF!</v>
      </c>
      <c r="D46" s="19" t="e">
        <f>+#REF!</f>
        <v>#REF!</v>
      </c>
      <c r="E46" s="115">
        <f t="shared" ca="1" si="44"/>
        <v>0</v>
      </c>
      <c r="F46" s="97">
        <f t="shared" ca="1" si="44"/>
        <v>0</v>
      </c>
      <c r="G46" s="97">
        <f t="shared" ca="1" si="44"/>
        <v>0</v>
      </c>
      <c r="H46" s="97">
        <f t="shared" ca="1" si="44"/>
        <v>0</v>
      </c>
      <c r="I46" s="97">
        <f t="shared" ca="1" si="44"/>
        <v>0</v>
      </c>
      <c r="J46" s="97">
        <f t="shared" ca="1" si="44"/>
        <v>0</v>
      </c>
      <c r="K46" s="97">
        <f t="shared" ca="1" si="44"/>
        <v>0</v>
      </c>
      <c r="L46" s="97">
        <f t="shared" ca="1" si="44"/>
        <v>0</v>
      </c>
      <c r="M46" s="97">
        <f t="shared" ca="1" si="44"/>
        <v>0</v>
      </c>
      <c r="N46" s="97">
        <f t="shared" ca="1" si="44"/>
        <v>0</v>
      </c>
      <c r="O46" s="97">
        <f t="shared" ca="1" si="45"/>
        <v>0</v>
      </c>
      <c r="P46" s="97">
        <f t="shared" ca="1" si="45"/>
        <v>0</v>
      </c>
      <c r="Q46" s="97">
        <f t="shared" ca="1" si="45"/>
        <v>0</v>
      </c>
      <c r="R46" s="97">
        <f t="shared" ca="1" si="45"/>
        <v>0</v>
      </c>
      <c r="S46" s="97">
        <f t="shared" ca="1" si="45"/>
        <v>0</v>
      </c>
      <c r="T46" s="97">
        <f t="shared" ca="1" si="45"/>
        <v>0</v>
      </c>
      <c r="U46" s="97">
        <f t="shared" ca="1" si="45"/>
        <v>0</v>
      </c>
      <c r="V46" s="97">
        <f t="shared" ca="1" si="45"/>
        <v>0</v>
      </c>
      <c r="W46" s="97">
        <f t="shared" ca="1" si="45"/>
        <v>0</v>
      </c>
      <c r="X46" s="97">
        <f t="shared" ca="1" si="45"/>
        <v>0</v>
      </c>
      <c r="Y46" s="189"/>
      <c r="Z46" s="115" t="str">
        <f t="shared" ca="1" si="24"/>
        <v/>
      </c>
      <c r="AA46" s="97" t="str">
        <f t="shared" ca="1" si="25"/>
        <v/>
      </c>
      <c r="AB46" s="118" t="str">
        <f t="shared" ca="1" si="26"/>
        <v/>
      </c>
      <c r="AC46" s="192">
        <f t="shared" ca="1" si="27"/>
        <v>0</v>
      </c>
      <c r="AD46" s="142">
        <f t="shared" ca="1" si="28"/>
        <v>0</v>
      </c>
      <c r="AE46" s="200">
        <f t="shared" ca="1" si="48"/>
        <v>0</v>
      </c>
      <c r="AF46" s="165">
        <f t="shared" ca="1" si="49"/>
        <v>0</v>
      </c>
      <c r="AG46" s="80"/>
      <c r="AH46" s="98" t="str">
        <f t="shared" ca="1" si="31"/>
        <v>No</v>
      </c>
      <c r="AI46" s="98" t="str">
        <f t="shared" ca="1" si="32"/>
        <v/>
      </c>
      <c r="AJ46" s="99" t="str">
        <f t="shared" ca="1" si="33"/>
        <v/>
      </c>
      <c r="AK46" s="99" t="str">
        <f t="shared" ca="1" si="34"/>
        <v/>
      </c>
      <c r="AL46" s="101" t="str">
        <f t="shared" ca="1" si="43"/>
        <v/>
      </c>
      <c r="AM46" s="101" t="str">
        <f t="shared" ca="1" si="43"/>
        <v/>
      </c>
      <c r="AN46" s="101" t="str">
        <f t="shared" ca="1" si="43"/>
        <v/>
      </c>
      <c r="AO46" s="101" t="str">
        <f t="shared" ca="1" si="35"/>
        <v/>
      </c>
      <c r="AP46" s="91"/>
      <c r="AR46" s="19">
        <f t="shared" si="6"/>
        <v>53</v>
      </c>
      <c r="AS46" s="18" t="e">
        <f t="shared" si="36"/>
        <v>#REF!</v>
      </c>
      <c r="AT46" s="55" t="str">
        <f ca="1">IF(Z46="","",+HLOOKUP(Z46,$E46:$X$98,$AR46,FALSE))</f>
        <v/>
      </c>
      <c r="AU46" s="55" t="str">
        <f ca="1">IF(AA46="","",+HLOOKUP(AA46,$E46:$X$98,$AR46,FALSE))</f>
        <v/>
      </c>
      <c r="AV46" s="138" t="str">
        <f ca="1">IF(AB46="","",+HLOOKUP(AB46,$E46:$X$98,$AR46,FALSE))</f>
        <v/>
      </c>
      <c r="AX46" s="69" t="str">
        <f t="shared" ca="1" si="37"/>
        <v/>
      </c>
      <c r="AY46" s="69" t="str">
        <f t="shared" ca="1" si="50"/>
        <v/>
      </c>
      <c r="AZ46" s="69" t="str">
        <f t="shared" ca="1" si="7"/>
        <v/>
      </c>
      <c r="BA46" s="69" t="str">
        <f t="shared" ca="1" si="8"/>
        <v/>
      </c>
      <c r="BB46" s="69" t="str">
        <f t="shared" ca="1" si="9"/>
        <v/>
      </c>
      <c r="BC46" s="69" t="str">
        <f t="shared" ca="1" si="10"/>
        <v/>
      </c>
      <c r="BD46" s="69" t="str">
        <f t="shared" ca="1" si="11"/>
        <v/>
      </c>
      <c r="BE46" s="69" t="str">
        <f t="shared" ca="1" si="12"/>
        <v/>
      </c>
      <c r="BF46" s="69" t="str">
        <f t="shared" ca="1" si="13"/>
        <v/>
      </c>
      <c r="BG46" s="69" t="str">
        <f t="shared" ca="1" si="14"/>
        <v/>
      </c>
      <c r="BH46" s="69" t="str">
        <f t="shared" ca="1" si="15"/>
        <v/>
      </c>
      <c r="BI46" s="69" t="str">
        <f t="shared" ca="1" si="16"/>
        <v/>
      </c>
      <c r="BJ46" s="69" t="str">
        <f t="shared" ca="1" si="17"/>
        <v/>
      </c>
      <c r="BK46" s="69" t="str">
        <f t="shared" ca="1" si="18"/>
        <v/>
      </c>
      <c r="BL46" s="69" t="str">
        <f t="shared" ca="1" si="19"/>
        <v/>
      </c>
      <c r="BM46" s="69" t="str">
        <f t="shared" ca="1" si="20"/>
        <v/>
      </c>
      <c r="BN46" s="69" t="str">
        <f t="shared" ca="1" si="21"/>
        <v/>
      </c>
      <c r="BO46" s="69" t="str">
        <f t="shared" ca="1" si="22"/>
        <v/>
      </c>
      <c r="BP46" s="69" t="str">
        <f t="shared" ca="1" si="23"/>
        <v/>
      </c>
      <c r="BQ46" s="69"/>
      <c r="BR46" s="69"/>
    </row>
    <row r="47" spans="1:70" x14ac:dyDescent="0.2">
      <c r="A47" t="e">
        <f>+#REF!</f>
        <v>#REF!</v>
      </c>
      <c r="B47" t="e">
        <f>+#REF!</f>
        <v>#REF!</v>
      </c>
      <c r="C47" s="123" t="e">
        <f>+#REF!</f>
        <v>#REF!</v>
      </c>
      <c r="D47" s="19" t="e">
        <f>+#REF!</f>
        <v>#REF!</v>
      </c>
      <c r="E47" s="114">
        <f t="shared" ca="1" si="44"/>
        <v>0</v>
      </c>
      <c r="F47" s="36">
        <f t="shared" ca="1" si="44"/>
        <v>0</v>
      </c>
      <c r="G47" s="36">
        <f t="shared" ca="1" si="44"/>
        <v>0</v>
      </c>
      <c r="H47" s="36">
        <f t="shared" ca="1" si="44"/>
        <v>0</v>
      </c>
      <c r="I47" s="36">
        <f t="shared" ca="1" si="44"/>
        <v>0</v>
      </c>
      <c r="J47" s="36">
        <f t="shared" ca="1" si="44"/>
        <v>0</v>
      </c>
      <c r="K47" s="36">
        <f t="shared" ca="1" si="44"/>
        <v>0</v>
      </c>
      <c r="L47" s="36">
        <f t="shared" ca="1" si="44"/>
        <v>0</v>
      </c>
      <c r="M47" s="36">
        <f t="shared" ca="1" si="44"/>
        <v>0</v>
      </c>
      <c r="N47" s="36">
        <f t="shared" ca="1" si="44"/>
        <v>0</v>
      </c>
      <c r="O47" s="36">
        <f t="shared" ca="1" si="45"/>
        <v>0</v>
      </c>
      <c r="P47" s="36">
        <f t="shared" ca="1" si="45"/>
        <v>0</v>
      </c>
      <c r="Q47" s="36">
        <f t="shared" ca="1" si="45"/>
        <v>0</v>
      </c>
      <c r="R47" s="36">
        <f t="shared" ca="1" si="45"/>
        <v>0</v>
      </c>
      <c r="S47" s="36">
        <f t="shared" ca="1" si="45"/>
        <v>0</v>
      </c>
      <c r="T47" s="36">
        <f t="shared" ca="1" si="45"/>
        <v>0</v>
      </c>
      <c r="U47" s="36">
        <f t="shared" ca="1" si="45"/>
        <v>0</v>
      </c>
      <c r="V47" s="36">
        <f t="shared" ca="1" si="45"/>
        <v>0</v>
      </c>
      <c r="W47" s="36">
        <f t="shared" ca="1" si="45"/>
        <v>0</v>
      </c>
      <c r="X47" s="36">
        <f t="shared" ca="1" si="45"/>
        <v>0</v>
      </c>
      <c r="Y47" s="56"/>
      <c r="Z47" s="114" t="str">
        <f t="shared" ca="1" si="24"/>
        <v/>
      </c>
      <c r="AA47" s="36" t="str">
        <f t="shared" ca="1" si="25"/>
        <v/>
      </c>
      <c r="AB47" s="117" t="str">
        <f t="shared" ca="1" si="26"/>
        <v/>
      </c>
      <c r="AC47" s="121">
        <f t="shared" ca="1" si="27"/>
        <v>0</v>
      </c>
      <c r="AD47" s="141">
        <f t="shared" ca="1" si="28"/>
        <v>0</v>
      </c>
      <c r="AE47" s="199">
        <f t="shared" ca="1" si="48"/>
        <v>0</v>
      </c>
      <c r="AF47" s="164">
        <f t="shared" ca="1" si="49"/>
        <v>0</v>
      </c>
      <c r="AG47" s="106"/>
      <c r="AH47" s="92" t="str">
        <f t="shared" ca="1" si="31"/>
        <v>No</v>
      </c>
      <c r="AI47" s="92" t="str">
        <f t="shared" ca="1" si="32"/>
        <v/>
      </c>
      <c r="AJ47" s="93" t="str">
        <f t="shared" ca="1" si="33"/>
        <v/>
      </c>
      <c r="AK47" s="93" t="str">
        <f t="shared" ca="1" si="34"/>
        <v/>
      </c>
      <c r="AL47" s="91" t="str">
        <f t="shared" ca="1" si="43"/>
        <v/>
      </c>
      <c r="AM47" s="91" t="str">
        <f t="shared" ca="1" si="43"/>
        <v/>
      </c>
      <c r="AN47" s="91" t="str">
        <f t="shared" ca="1" si="43"/>
        <v/>
      </c>
      <c r="AO47" s="91" t="str">
        <f t="shared" ca="1" si="35"/>
        <v/>
      </c>
      <c r="AP47" s="91"/>
      <c r="AR47" s="19">
        <f t="shared" si="6"/>
        <v>52</v>
      </c>
      <c r="AS47" s="18" t="e">
        <f t="shared" si="36"/>
        <v>#REF!</v>
      </c>
      <c r="AT47" s="55" t="str">
        <f ca="1">IF(Z47="","",+HLOOKUP(Z47,$E47:$X$98,$AR47,FALSE))</f>
        <v/>
      </c>
      <c r="AU47" s="55" t="str">
        <f ca="1">IF(AA47="","",+HLOOKUP(AA47,$E47:$X$98,$AR47,FALSE))</f>
        <v/>
      </c>
      <c r="AV47" s="138" t="str">
        <f ca="1">IF(AB47="","",+HLOOKUP(AB47,$E47:$X$98,$AR47,FALSE))</f>
        <v/>
      </c>
      <c r="AX47" s="69" t="str">
        <f t="shared" ca="1" si="37"/>
        <v/>
      </c>
      <c r="AY47" s="69" t="str">
        <f t="shared" ca="1" si="50"/>
        <v/>
      </c>
      <c r="AZ47" s="69" t="str">
        <f t="shared" ca="1" si="7"/>
        <v/>
      </c>
      <c r="BA47" s="69" t="str">
        <f t="shared" ca="1" si="8"/>
        <v/>
      </c>
      <c r="BB47" s="69" t="str">
        <f t="shared" ca="1" si="9"/>
        <v/>
      </c>
      <c r="BC47" s="69" t="str">
        <f t="shared" ca="1" si="10"/>
        <v/>
      </c>
      <c r="BD47" s="69" t="str">
        <f t="shared" ca="1" si="11"/>
        <v/>
      </c>
      <c r="BE47" s="69" t="str">
        <f t="shared" ca="1" si="12"/>
        <v/>
      </c>
      <c r="BF47" s="69" t="str">
        <f t="shared" ca="1" si="13"/>
        <v/>
      </c>
      <c r="BG47" s="69" t="str">
        <f t="shared" ca="1" si="14"/>
        <v/>
      </c>
      <c r="BH47" s="69" t="str">
        <f t="shared" ca="1" si="15"/>
        <v/>
      </c>
      <c r="BI47" s="69" t="str">
        <f t="shared" ca="1" si="16"/>
        <v/>
      </c>
      <c r="BJ47" s="69" t="str">
        <f t="shared" ca="1" si="17"/>
        <v/>
      </c>
      <c r="BK47" s="69" t="str">
        <f t="shared" ca="1" si="18"/>
        <v/>
      </c>
      <c r="BL47" s="69" t="str">
        <f t="shared" ca="1" si="19"/>
        <v/>
      </c>
      <c r="BM47" s="69" t="str">
        <f t="shared" ca="1" si="20"/>
        <v/>
      </c>
      <c r="BN47" s="69" t="str">
        <f t="shared" ca="1" si="21"/>
        <v/>
      </c>
      <c r="BO47" s="69" t="str">
        <f t="shared" ca="1" si="22"/>
        <v/>
      </c>
      <c r="BP47" s="69" t="str">
        <f t="shared" ca="1" si="23"/>
        <v/>
      </c>
      <c r="BQ47" s="69"/>
      <c r="BR47" s="69"/>
    </row>
    <row r="48" spans="1:70" x14ac:dyDescent="0.2">
      <c r="A48" t="e">
        <f>+#REF!</f>
        <v>#REF!</v>
      </c>
      <c r="B48" t="e">
        <f>+#REF!</f>
        <v>#REF!</v>
      </c>
      <c r="C48" s="123" t="e">
        <f>+#REF!</f>
        <v>#REF!</v>
      </c>
      <c r="D48" s="19" t="e">
        <f>+#REF!</f>
        <v>#REF!</v>
      </c>
      <c r="E48" s="114">
        <f t="shared" ca="1" si="44"/>
        <v>0</v>
      </c>
      <c r="F48" s="36">
        <f t="shared" ca="1" si="44"/>
        <v>0</v>
      </c>
      <c r="G48" s="36">
        <f t="shared" ca="1" si="44"/>
        <v>0</v>
      </c>
      <c r="H48" s="36">
        <f t="shared" ca="1" si="44"/>
        <v>0</v>
      </c>
      <c r="I48" s="36">
        <f t="shared" ca="1" si="44"/>
        <v>0</v>
      </c>
      <c r="J48" s="36">
        <f t="shared" ca="1" si="44"/>
        <v>0</v>
      </c>
      <c r="K48" s="36">
        <f t="shared" ca="1" si="44"/>
        <v>0</v>
      </c>
      <c r="L48" s="36">
        <f t="shared" ca="1" si="44"/>
        <v>0</v>
      </c>
      <c r="M48" s="36">
        <f t="shared" ca="1" si="44"/>
        <v>0</v>
      </c>
      <c r="N48" s="36">
        <f t="shared" ca="1" si="44"/>
        <v>0</v>
      </c>
      <c r="O48" s="36">
        <f t="shared" ca="1" si="45"/>
        <v>0</v>
      </c>
      <c r="P48" s="36">
        <f t="shared" ca="1" si="45"/>
        <v>0</v>
      </c>
      <c r="Q48" s="36">
        <f t="shared" ca="1" si="45"/>
        <v>0</v>
      </c>
      <c r="R48" s="36">
        <f t="shared" ca="1" si="45"/>
        <v>0</v>
      </c>
      <c r="S48" s="36">
        <f t="shared" ca="1" si="45"/>
        <v>0</v>
      </c>
      <c r="T48" s="36">
        <f t="shared" ca="1" si="45"/>
        <v>0</v>
      </c>
      <c r="U48" s="36">
        <f t="shared" ca="1" si="45"/>
        <v>0</v>
      </c>
      <c r="V48" s="36">
        <f t="shared" ca="1" si="45"/>
        <v>0</v>
      </c>
      <c r="W48" s="36">
        <f t="shared" ca="1" si="45"/>
        <v>0</v>
      </c>
      <c r="X48" s="36">
        <f t="shared" ca="1" si="45"/>
        <v>0</v>
      </c>
      <c r="Y48" s="56"/>
      <c r="Z48" s="114" t="str">
        <f t="shared" ca="1" si="24"/>
        <v/>
      </c>
      <c r="AA48" s="36" t="str">
        <f t="shared" ca="1" si="25"/>
        <v/>
      </c>
      <c r="AB48" s="117" t="str">
        <f t="shared" ca="1" si="26"/>
        <v/>
      </c>
      <c r="AC48" s="121">
        <f t="shared" ca="1" si="27"/>
        <v>0</v>
      </c>
      <c r="AD48" s="141">
        <f t="shared" ca="1" si="28"/>
        <v>0</v>
      </c>
      <c r="AE48" s="199">
        <f t="shared" ca="1" si="48"/>
        <v>0</v>
      </c>
      <c r="AF48" s="164">
        <f t="shared" ca="1" si="49"/>
        <v>0</v>
      </c>
      <c r="AG48" s="106"/>
      <c r="AH48" s="92" t="str">
        <f t="shared" ca="1" si="31"/>
        <v>No</v>
      </c>
      <c r="AI48" s="92" t="str">
        <f t="shared" ca="1" si="32"/>
        <v/>
      </c>
      <c r="AJ48" s="93" t="str">
        <f t="shared" ca="1" si="33"/>
        <v/>
      </c>
      <c r="AK48" s="93" t="str">
        <f t="shared" ca="1" si="34"/>
        <v/>
      </c>
      <c r="AL48" s="91" t="str">
        <f t="shared" ca="1" si="43"/>
        <v/>
      </c>
      <c r="AM48" s="91" t="str">
        <f t="shared" ca="1" si="43"/>
        <v/>
      </c>
      <c r="AN48" s="91" t="str">
        <f t="shared" ca="1" si="43"/>
        <v/>
      </c>
      <c r="AO48" s="91" t="str">
        <f t="shared" ca="1" si="35"/>
        <v/>
      </c>
      <c r="AP48" s="91"/>
      <c r="AR48" s="19">
        <f t="shared" si="6"/>
        <v>51</v>
      </c>
      <c r="AS48" s="18" t="e">
        <f t="shared" si="36"/>
        <v>#REF!</v>
      </c>
      <c r="AT48" s="55" t="str">
        <f ca="1">IF(Z48="","",+HLOOKUP(Z48,$E48:$X$98,$AR48,FALSE))</f>
        <v/>
      </c>
      <c r="AU48" s="55" t="str">
        <f ca="1">IF(AA48="","",+HLOOKUP(AA48,$E48:$X$98,$AR48,FALSE))</f>
        <v/>
      </c>
      <c r="AV48" s="138" t="str">
        <f ca="1">IF(AB48="","",+HLOOKUP(AB48,$E48:$X$98,$AR48,FALSE))</f>
        <v/>
      </c>
      <c r="AX48" s="69" t="str">
        <f t="shared" ca="1" si="37"/>
        <v/>
      </c>
      <c r="AY48" s="69" t="str">
        <f t="shared" ca="1" si="50"/>
        <v/>
      </c>
      <c r="AZ48" s="69" t="str">
        <f t="shared" ca="1" si="7"/>
        <v/>
      </c>
      <c r="BA48" s="69" t="str">
        <f t="shared" ca="1" si="8"/>
        <v/>
      </c>
      <c r="BB48" s="69" t="str">
        <f t="shared" ca="1" si="9"/>
        <v/>
      </c>
      <c r="BC48" s="69" t="str">
        <f t="shared" ca="1" si="10"/>
        <v/>
      </c>
      <c r="BD48" s="69" t="str">
        <f t="shared" ca="1" si="11"/>
        <v/>
      </c>
      <c r="BE48" s="69" t="str">
        <f t="shared" ca="1" si="12"/>
        <v/>
      </c>
      <c r="BF48" s="69" t="str">
        <f t="shared" ca="1" si="13"/>
        <v/>
      </c>
      <c r="BG48" s="69" t="str">
        <f t="shared" ca="1" si="14"/>
        <v/>
      </c>
      <c r="BH48" s="69" t="str">
        <f t="shared" ca="1" si="15"/>
        <v/>
      </c>
      <c r="BI48" s="69" t="str">
        <f t="shared" ca="1" si="16"/>
        <v/>
      </c>
      <c r="BJ48" s="69" t="str">
        <f t="shared" ca="1" si="17"/>
        <v/>
      </c>
      <c r="BK48" s="69" t="str">
        <f t="shared" ca="1" si="18"/>
        <v/>
      </c>
      <c r="BL48" s="69" t="str">
        <f t="shared" ca="1" si="19"/>
        <v/>
      </c>
      <c r="BM48" s="69" t="str">
        <f t="shared" ca="1" si="20"/>
        <v/>
      </c>
      <c r="BN48" s="69" t="str">
        <f t="shared" ca="1" si="21"/>
        <v/>
      </c>
      <c r="BO48" s="69" t="str">
        <f t="shared" ca="1" si="22"/>
        <v/>
      </c>
      <c r="BP48" s="69" t="str">
        <f t="shared" ca="1" si="23"/>
        <v/>
      </c>
      <c r="BQ48" s="69"/>
      <c r="BR48" s="69"/>
    </row>
    <row r="49" spans="1:70" x14ac:dyDescent="0.2">
      <c r="A49" t="e">
        <f>+#REF!</f>
        <v>#REF!</v>
      </c>
      <c r="B49" s="96" t="e">
        <f>+#REF!</f>
        <v>#REF!</v>
      </c>
      <c r="C49" s="124" t="e">
        <f>+#REF!</f>
        <v>#REF!</v>
      </c>
      <c r="D49" s="19" t="e">
        <f>+#REF!</f>
        <v>#REF!</v>
      </c>
      <c r="E49" s="115">
        <f t="shared" ca="1" si="44"/>
        <v>0</v>
      </c>
      <c r="F49" s="97">
        <f t="shared" ca="1" si="44"/>
        <v>0</v>
      </c>
      <c r="G49" s="97">
        <f t="shared" ca="1" si="44"/>
        <v>0</v>
      </c>
      <c r="H49" s="97">
        <f t="shared" ca="1" si="44"/>
        <v>0</v>
      </c>
      <c r="I49" s="97">
        <f t="shared" ca="1" si="44"/>
        <v>0</v>
      </c>
      <c r="J49" s="97">
        <f t="shared" ca="1" si="44"/>
        <v>0</v>
      </c>
      <c r="K49" s="97">
        <f t="shared" ca="1" si="44"/>
        <v>0</v>
      </c>
      <c r="L49" s="97">
        <f t="shared" ca="1" si="44"/>
        <v>0</v>
      </c>
      <c r="M49" s="97">
        <f t="shared" ca="1" si="44"/>
        <v>0</v>
      </c>
      <c r="N49" s="97">
        <f t="shared" ca="1" si="44"/>
        <v>0</v>
      </c>
      <c r="O49" s="97">
        <f t="shared" ca="1" si="45"/>
        <v>0</v>
      </c>
      <c r="P49" s="97">
        <f t="shared" ca="1" si="45"/>
        <v>0</v>
      </c>
      <c r="Q49" s="97">
        <f t="shared" ca="1" si="45"/>
        <v>0</v>
      </c>
      <c r="R49" s="97">
        <f t="shared" ca="1" si="45"/>
        <v>0</v>
      </c>
      <c r="S49" s="97">
        <f t="shared" ca="1" si="45"/>
        <v>0</v>
      </c>
      <c r="T49" s="97">
        <f t="shared" ca="1" si="45"/>
        <v>0</v>
      </c>
      <c r="U49" s="97">
        <f t="shared" ca="1" si="45"/>
        <v>0</v>
      </c>
      <c r="V49" s="97">
        <f t="shared" ca="1" si="45"/>
        <v>0</v>
      </c>
      <c r="W49" s="97">
        <f t="shared" ca="1" si="45"/>
        <v>0</v>
      </c>
      <c r="X49" s="97">
        <f t="shared" ca="1" si="45"/>
        <v>0</v>
      </c>
      <c r="Y49" s="189"/>
      <c r="Z49" s="115" t="str">
        <f t="shared" ca="1" si="24"/>
        <v/>
      </c>
      <c r="AA49" s="97" t="str">
        <f t="shared" ca="1" si="25"/>
        <v/>
      </c>
      <c r="AB49" s="118" t="str">
        <f t="shared" ca="1" si="26"/>
        <v/>
      </c>
      <c r="AC49" s="192">
        <f t="shared" ca="1" si="27"/>
        <v>0</v>
      </c>
      <c r="AD49" s="142">
        <f t="shared" ca="1" si="28"/>
        <v>0</v>
      </c>
      <c r="AE49" s="200">
        <f t="shared" ca="1" si="48"/>
        <v>0</v>
      </c>
      <c r="AF49" s="165">
        <f t="shared" ca="1" si="49"/>
        <v>0</v>
      </c>
      <c r="AG49" s="80"/>
      <c r="AH49" s="98" t="str">
        <f t="shared" ca="1" si="31"/>
        <v>No</v>
      </c>
      <c r="AI49" s="98" t="str">
        <f t="shared" ca="1" si="32"/>
        <v/>
      </c>
      <c r="AJ49" s="99" t="str">
        <f t="shared" ca="1" si="33"/>
        <v/>
      </c>
      <c r="AK49" s="99" t="str">
        <f t="shared" ca="1" si="34"/>
        <v/>
      </c>
      <c r="AL49" s="101" t="str">
        <f t="shared" ca="1" si="43"/>
        <v/>
      </c>
      <c r="AM49" s="101" t="str">
        <f t="shared" ca="1" si="43"/>
        <v/>
      </c>
      <c r="AN49" s="101" t="str">
        <f t="shared" ca="1" si="43"/>
        <v/>
      </c>
      <c r="AO49" s="101" t="str">
        <f t="shared" ca="1" si="35"/>
        <v/>
      </c>
      <c r="AP49" s="91"/>
      <c r="AR49" s="19">
        <f t="shared" si="6"/>
        <v>50</v>
      </c>
      <c r="AS49" s="18" t="e">
        <f t="shared" si="36"/>
        <v>#REF!</v>
      </c>
      <c r="AT49" s="55" t="str">
        <f ca="1">IF(Z49="","",+HLOOKUP(Z49,$E49:$X$98,$AR49,FALSE))</f>
        <v/>
      </c>
      <c r="AU49" s="55" t="str">
        <f ca="1">IF(AA49="","",+HLOOKUP(AA49,$E49:$X$98,$AR49,FALSE))</f>
        <v/>
      </c>
      <c r="AV49" s="138" t="str">
        <f ca="1">IF(AB49="","",+HLOOKUP(AB49,$E49:$X$98,$AR49,FALSE))</f>
        <v/>
      </c>
      <c r="AX49" s="69" t="str">
        <f t="shared" ca="1" si="37"/>
        <v/>
      </c>
      <c r="AY49" s="69" t="str">
        <f t="shared" ca="1" si="50"/>
        <v/>
      </c>
      <c r="AZ49" s="69" t="str">
        <f t="shared" ca="1" si="7"/>
        <v/>
      </c>
      <c r="BA49" s="69" t="str">
        <f t="shared" ca="1" si="8"/>
        <v/>
      </c>
      <c r="BB49" s="69" t="str">
        <f t="shared" ca="1" si="9"/>
        <v/>
      </c>
      <c r="BC49" s="69" t="str">
        <f t="shared" ca="1" si="10"/>
        <v/>
      </c>
      <c r="BD49" s="69" t="str">
        <f t="shared" ca="1" si="11"/>
        <v/>
      </c>
      <c r="BE49" s="69" t="str">
        <f t="shared" ca="1" si="12"/>
        <v/>
      </c>
      <c r="BF49" s="69" t="str">
        <f t="shared" ca="1" si="13"/>
        <v/>
      </c>
      <c r="BG49" s="69" t="str">
        <f t="shared" ca="1" si="14"/>
        <v/>
      </c>
      <c r="BH49" s="69" t="str">
        <f t="shared" ca="1" si="15"/>
        <v/>
      </c>
      <c r="BI49" s="69" t="str">
        <f t="shared" ca="1" si="16"/>
        <v/>
      </c>
      <c r="BJ49" s="69" t="str">
        <f t="shared" ca="1" si="17"/>
        <v/>
      </c>
      <c r="BK49" s="69" t="str">
        <f t="shared" ca="1" si="18"/>
        <v/>
      </c>
      <c r="BL49" s="69" t="str">
        <f t="shared" ca="1" si="19"/>
        <v/>
      </c>
      <c r="BM49" s="69" t="str">
        <f t="shared" ca="1" si="20"/>
        <v/>
      </c>
      <c r="BN49" s="69" t="str">
        <f t="shared" ca="1" si="21"/>
        <v/>
      </c>
      <c r="BO49" s="69" t="str">
        <f t="shared" ca="1" si="22"/>
        <v/>
      </c>
      <c r="BP49" s="69" t="str">
        <f t="shared" ca="1" si="23"/>
        <v/>
      </c>
      <c r="BQ49" s="69"/>
      <c r="BR49" s="69"/>
    </row>
    <row r="50" spans="1:70" x14ac:dyDescent="0.2">
      <c r="A50" t="e">
        <f>+#REF!</f>
        <v>#REF!</v>
      </c>
      <c r="B50" t="e">
        <f>+#REF!</f>
        <v>#REF!</v>
      </c>
      <c r="C50" s="123" t="e">
        <f>+#REF!</f>
        <v>#REF!</v>
      </c>
      <c r="D50" s="19" t="e">
        <f>+#REF!</f>
        <v>#REF!</v>
      </c>
      <c r="E50" s="114">
        <f t="shared" ca="1" si="44"/>
        <v>0</v>
      </c>
      <c r="F50" s="36">
        <f t="shared" ca="1" si="44"/>
        <v>0</v>
      </c>
      <c r="G50" s="36">
        <f t="shared" ca="1" si="44"/>
        <v>0</v>
      </c>
      <c r="H50" s="36">
        <f t="shared" ca="1" si="44"/>
        <v>0</v>
      </c>
      <c r="I50" s="36">
        <f t="shared" ca="1" si="44"/>
        <v>0</v>
      </c>
      <c r="J50" s="36">
        <f t="shared" ca="1" si="44"/>
        <v>0</v>
      </c>
      <c r="K50" s="36">
        <f t="shared" ca="1" si="44"/>
        <v>0</v>
      </c>
      <c r="L50" s="36">
        <f t="shared" ca="1" si="44"/>
        <v>0</v>
      </c>
      <c r="M50" s="36">
        <f t="shared" ca="1" si="44"/>
        <v>0</v>
      </c>
      <c r="N50" s="36">
        <f t="shared" ca="1" si="44"/>
        <v>0</v>
      </c>
      <c r="O50" s="36">
        <f t="shared" ca="1" si="45"/>
        <v>0</v>
      </c>
      <c r="P50" s="36">
        <f t="shared" ca="1" si="45"/>
        <v>0</v>
      </c>
      <c r="Q50" s="36">
        <f t="shared" ca="1" si="45"/>
        <v>0</v>
      </c>
      <c r="R50" s="36">
        <f t="shared" ca="1" si="45"/>
        <v>0</v>
      </c>
      <c r="S50" s="36">
        <f t="shared" ca="1" si="45"/>
        <v>0</v>
      </c>
      <c r="T50" s="36">
        <f t="shared" ca="1" si="45"/>
        <v>0</v>
      </c>
      <c r="U50" s="36">
        <f t="shared" ca="1" si="45"/>
        <v>0</v>
      </c>
      <c r="V50" s="36">
        <f t="shared" ca="1" si="45"/>
        <v>0</v>
      </c>
      <c r="W50" s="36">
        <f t="shared" ca="1" si="45"/>
        <v>0</v>
      </c>
      <c r="X50" s="36">
        <f t="shared" ca="1" si="45"/>
        <v>0</v>
      </c>
      <c r="Y50" s="56"/>
      <c r="Z50" s="114" t="str">
        <f t="shared" ca="1" si="24"/>
        <v/>
      </c>
      <c r="AA50" s="36" t="str">
        <f t="shared" ca="1" si="25"/>
        <v/>
      </c>
      <c r="AB50" s="117" t="str">
        <f t="shared" ca="1" si="26"/>
        <v/>
      </c>
      <c r="AC50" s="121">
        <f t="shared" ca="1" si="27"/>
        <v>0</v>
      </c>
      <c r="AD50" s="141">
        <f t="shared" ca="1" si="28"/>
        <v>0</v>
      </c>
      <c r="AE50" s="199">
        <f t="shared" ca="1" si="48"/>
        <v>0</v>
      </c>
      <c r="AF50" s="164">
        <f t="shared" ca="1" si="49"/>
        <v>0</v>
      </c>
      <c r="AG50" s="106"/>
      <c r="AH50" s="92" t="str">
        <f t="shared" ca="1" si="31"/>
        <v>No</v>
      </c>
      <c r="AI50" s="92" t="str">
        <f t="shared" ca="1" si="32"/>
        <v/>
      </c>
      <c r="AJ50" s="93" t="str">
        <f t="shared" ca="1" si="33"/>
        <v/>
      </c>
      <c r="AK50" s="93" t="str">
        <f t="shared" ca="1" si="34"/>
        <v/>
      </c>
      <c r="AL50" s="91" t="str">
        <f t="shared" ca="1" si="43"/>
        <v/>
      </c>
      <c r="AM50" s="91" t="str">
        <f t="shared" ca="1" si="43"/>
        <v/>
      </c>
      <c r="AN50" s="91" t="str">
        <f t="shared" ca="1" si="43"/>
        <v/>
      </c>
      <c r="AO50" s="91" t="str">
        <f t="shared" ca="1" si="35"/>
        <v/>
      </c>
      <c r="AP50" s="91"/>
      <c r="AR50" s="19">
        <f t="shared" si="6"/>
        <v>49</v>
      </c>
      <c r="AS50" s="18" t="e">
        <f t="shared" si="36"/>
        <v>#REF!</v>
      </c>
      <c r="AT50" s="55" t="str">
        <f ca="1">IF(Z50="","",+HLOOKUP(Z50,$E50:$X$98,$AR50,FALSE))</f>
        <v/>
      </c>
      <c r="AU50" s="55" t="str">
        <f ca="1">IF(AA50="","",+HLOOKUP(AA50,$E50:$X$98,$AR50,FALSE))</f>
        <v/>
      </c>
      <c r="AV50" s="138" t="str">
        <f ca="1">IF(AB50="","",+HLOOKUP(AB50,$E50:$X$98,$AR50,FALSE))</f>
        <v/>
      </c>
      <c r="AX50" s="69" t="str">
        <f t="shared" ca="1" si="37"/>
        <v/>
      </c>
      <c r="AY50" s="69" t="str">
        <f t="shared" ca="1" si="50"/>
        <v/>
      </c>
      <c r="AZ50" s="69" t="str">
        <f t="shared" ca="1" si="7"/>
        <v/>
      </c>
      <c r="BA50" s="69" t="str">
        <f t="shared" ca="1" si="8"/>
        <v/>
      </c>
      <c r="BB50" s="69" t="str">
        <f t="shared" ca="1" si="9"/>
        <v/>
      </c>
      <c r="BC50" s="69" t="str">
        <f t="shared" ca="1" si="10"/>
        <v/>
      </c>
      <c r="BD50" s="69" t="str">
        <f t="shared" ca="1" si="11"/>
        <v/>
      </c>
      <c r="BE50" s="69" t="str">
        <f t="shared" ca="1" si="12"/>
        <v/>
      </c>
      <c r="BF50" s="69" t="str">
        <f t="shared" ca="1" si="13"/>
        <v/>
      </c>
      <c r="BG50" s="69" t="str">
        <f t="shared" ca="1" si="14"/>
        <v/>
      </c>
      <c r="BH50" s="69" t="str">
        <f t="shared" ca="1" si="15"/>
        <v/>
      </c>
      <c r="BI50" s="69" t="str">
        <f t="shared" ca="1" si="16"/>
        <v/>
      </c>
      <c r="BJ50" s="69" t="str">
        <f t="shared" ca="1" si="17"/>
        <v/>
      </c>
      <c r="BK50" s="69" t="str">
        <f t="shared" ca="1" si="18"/>
        <v/>
      </c>
      <c r="BL50" s="69" t="str">
        <f t="shared" ca="1" si="19"/>
        <v/>
      </c>
      <c r="BM50" s="69" t="str">
        <f t="shared" ca="1" si="20"/>
        <v/>
      </c>
      <c r="BN50" s="69" t="str">
        <f t="shared" ca="1" si="21"/>
        <v/>
      </c>
      <c r="BO50" s="69" t="str">
        <f t="shared" ca="1" si="22"/>
        <v/>
      </c>
      <c r="BP50" s="69" t="str">
        <f t="shared" ca="1" si="23"/>
        <v/>
      </c>
      <c r="BQ50" s="69"/>
      <c r="BR50" s="69"/>
    </row>
    <row r="51" spans="1:70" x14ac:dyDescent="0.2">
      <c r="A51" t="e">
        <f>+#REF!</f>
        <v>#REF!</v>
      </c>
      <c r="B51" t="e">
        <f>+#REF!</f>
        <v>#REF!</v>
      </c>
      <c r="C51" s="123" t="e">
        <f>+#REF!</f>
        <v>#REF!</v>
      </c>
      <c r="D51" s="19" t="e">
        <f>+#REF!</f>
        <v>#REF!</v>
      </c>
      <c r="E51" s="114">
        <f t="shared" ref="E51:N60" ca="1" si="51">ROUND(IF(ISERROR(INDEX(INDIRECT(E$101),MATCH($B51,INDIRECT(E$102),0),14)),0,INDEX(INDIRECT(E$101),MATCH($B51,INDIRECT(E$102),0),14)),3)</f>
        <v>0</v>
      </c>
      <c r="F51" s="36">
        <f t="shared" ca="1" si="51"/>
        <v>0</v>
      </c>
      <c r="G51" s="36">
        <f t="shared" ca="1" si="51"/>
        <v>0</v>
      </c>
      <c r="H51" s="36">
        <f t="shared" ca="1" si="51"/>
        <v>0</v>
      </c>
      <c r="I51" s="36">
        <f t="shared" ca="1" si="51"/>
        <v>0</v>
      </c>
      <c r="J51" s="36">
        <f t="shared" ca="1" si="51"/>
        <v>0</v>
      </c>
      <c r="K51" s="36">
        <f t="shared" ca="1" si="51"/>
        <v>0</v>
      </c>
      <c r="L51" s="36">
        <f t="shared" ca="1" si="51"/>
        <v>0</v>
      </c>
      <c r="M51" s="36">
        <f t="shared" ca="1" si="51"/>
        <v>0</v>
      </c>
      <c r="N51" s="36">
        <f t="shared" ca="1" si="51"/>
        <v>0</v>
      </c>
      <c r="O51" s="36">
        <f t="shared" ref="O51:X60" ca="1" si="52">ROUND(IF(ISERROR(INDEX(INDIRECT(O$101),MATCH($B51,INDIRECT(O$102),0),14)),0,INDEX(INDIRECT(O$101),MATCH($B51,INDIRECT(O$102),0),14)),3)</f>
        <v>0</v>
      </c>
      <c r="P51" s="36">
        <f t="shared" ca="1" si="52"/>
        <v>0</v>
      </c>
      <c r="Q51" s="36">
        <f t="shared" ca="1" si="52"/>
        <v>0</v>
      </c>
      <c r="R51" s="36">
        <f t="shared" ca="1" si="52"/>
        <v>0</v>
      </c>
      <c r="S51" s="36">
        <f t="shared" ca="1" si="52"/>
        <v>0</v>
      </c>
      <c r="T51" s="36">
        <f t="shared" ca="1" si="52"/>
        <v>0</v>
      </c>
      <c r="U51" s="36">
        <f t="shared" ca="1" si="52"/>
        <v>0</v>
      </c>
      <c r="V51" s="36">
        <f t="shared" ca="1" si="52"/>
        <v>0</v>
      </c>
      <c r="W51" s="36">
        <f t="shared" ca="1" si="52"/>
        <v>0</v>
      </c>
      <c r="X51" s="36">
        <f t="shared" ca="1" si="52"/>
        <v>0</v>
      </c>
      <c r="Y51" s="56"/>
      <c r="Z51" s="114" t="str">
        <f t="shared" ca="1" si="24"/>
        <v/>
      </c>
      <c r="AA51" s="36" t="str">
        <f t="shared" ca="1" si="25"/>
        <v/>
      </c>
      <c r="AB51" s="117" t="str">
        <f t="shared" ca="1" si="26"/>
        <v/>
      </c>
      <c r="AC51" s="121">
        <f t="shared" ca="1" si="27"/>
        <v>0</v>
      </c>
      <c r="AD51" s="141">
        <f t="shared" ca="1" si="28"/>
        <v>0</v>
      </c>
      <c r="AE51" s="199">
        <f t="shared" ca="1" si="48"/>
        <v>0</v>
      </c>
      <c r="AF51" s="164">
        <f t="shared" ca="1" si="49"/>
        <v>0</v>
      </c>
      <c r="AG51" s="106"/>
      <c r="AH51" s="92" t="str">
        <f t="shared" ca="1" si="31"/>
        <v>No</v>
      </c>
      <c r="AI51" s="92" t="str">
        <f t="shared" ca="1" si="32"/>
        <v/>
      </c>
      <c r="AJ51" s="93" t="str">
        <f t="shared" ca="1" si="33"/>
        <v/>
      </c>
      <c r="AK51" s="93" t="str">
        <f t="shared" ca="1" si="34"/>
        <v/>
      </c>
      <c r="AL51" s="91" t="str">
        <f t="shared" ca="1" si="43"/>
        <v/>
      </c>
      <c r="AM51" s="91" t="str">
        <f t="shared" ca="1" si="43"/>
        <v/>
      </c>
      <c r="AN51" s="91" t="str">
        <f t="shared" ca="1" si="43"/>
        <v/>
      </c>
      <c r="AO51" s="91" t="str">
        <f t="shared" ca="1" si="35"/>
        <v/>
      </c>
      <c r="AP51" s="91"/>
      <c r="AR51" s="19">
        <f t="shared" si="6"/>
        <v>48</v>
      </c>
      <c r="AS51" s="18" t="e">
        <f t="shared" si="36"/>
        <v>#REF!</v>
      </c>
      <c r="AT51" s="55" t="str">
        <f ca="1">IF(Z51="","",+HLOOKUP(Z51,$E51:$X$98,$AR51,FALSE))</f>
        <v/>
      </c>
      <c r="AU51" s="55" t="str">
        <f ca="1">IF(AA51="","",+HLOOKUP(AA51,$E51:$X$98,$AR51,FALSE))</f>
        <v/>
      </c>
      <c r="AV51" s="138" t="str">
        <f ca="1">IF(AB51="","",+HLOOKUP(AB51,$E51:$X$98,$AR51,FALSE))</f>
        <v/>
      </c>
      <c r="AX51" s="69" t="str">
        <f t="shared" ca="1" si="37"/>
        <v/>
      </c>
      <c r="AY51" s="69" t="str">
        <f t="shared" ca="1" si="50"/>
        <v/>
      </c>
      <c r="AZ51" s="69" t="str">
        <f t="shared" ca="1" si="7"/>
        <v/>
      </c>
      <c r="BA51" s="69" t="str">
        <f t="shared" ca="1" si="8"/>
        <v/>
      </c>
      <c r="BB51" s="69" t="str">
        <f t="shared" ca="1" si="9"/>
        <v/>
      </c>
      <c r="BC51" s="69" t="str">
        <f t="shared" ca="1" si="10"/>
        <v/>
      </c>
      <c r="BD51" s="69" t="str">
        <f t="shared" ca="1" si="11"/>
        <v/>
      </c>
      <c r="BE51" s="69" t="str">
        <f t="shared" ca="1" si="12"/>
        <v/>
      </c>
      <c r="BF51" s="69" t="str">
        <f t="shared" ca="1" si="13"/>
        <v/>
      </c>
      <c r="BG51" s="69" t="str">
        <f t="shared" ca="1" si="14"/>
        <v/>
      </c>
      <c r="BH51" s="69" t="str">
        <f t="shared" ca="1" si="15"/>
        <v/>
      </c>
      <c r="BI51" s="69" t="str">
        <f t="shared" ca="1" si="16"/>
        <v/>
      </c>
      <c r="BJ51" s="69" t="str">
        <f t="shared" ca="1" si="17"/>
        <v/>
      </c>
      <c r="BK51" s="69" t="str">
        <f t="shared" ca="1" si="18"/>
        <v/>
      </c>
      <c r="BL51" s="69" t="str">
        <f t="shared" ca="1" si="19"/>
        <v/>
      </c>
      <c r="BM51" s="69" t="str">
        <f t="shared" ca="1" si="20"/>
        <v/>
      </c>
      <c r="BN51" s="69" t="str">
        <f t="shared" ca="1" si="21"/>
        <v/>
      </c>
      <c r="BO51" s="69" t="str">
        <f t="shared" ca="1" si="22"/>
        <v/>
      </c>
      <c r="BP51" s="69" t="str">
        <f t="shared" ca="1" si="23"/>
        <v/>
      </c>
      <c r="BQ51" s="69"/>
      <c r="BR51" s="69"/>
    </row>
    <row r="52" spans="1:70" x14ac:dyDescent="0.2">
      <c r="A52" t="e">
        <f>+#REF!</f>
        <v>#REF!</v>
      </c>
      <c r="B52" s="96" t="e">
        <f>+#REF!</f>
        <v>#REF!</v>
      </c>
      <c r="C52" s="124" t="e">
        <f>+#REF!</f>
        <v>#REF!</v>
      </c>
      <c r="D52" s="19" t="e">
        <f>+#REF!</f>
        <v>#REF!</v>
      </c>
      <c r="E52" s="115">
        <f t="shared" ca="1" si="51"/>
        <v>0</v>
      </c>
      <c r="F52" s="97">
        <f t="shared" ca="1" si="51"/>
        <v>0</v>
      </c>
      <c r="G52" s="97">
        <f t="shared" ca="1" si="51"/>
        <v>0</v>
      </c>
      <c r="H52" s="97">
        <f t="shared" ca="1" si="51"/>
        <v>0</v>
      </c>
      <c r="I52" s="97">
        <f t="shared" ca="1" si="51"/>
        <v>0</v>
      </c>
      <c r="J52" s="97">
        <f t="shared" ca="1" si="51"/>
        <v>0</v>
      </c>
      <c r="K52" s="97">
        <f t="shared" ca="1" si="51"/>
        <v>0</v>
      </c>
      <c r="L52" s="97">
        <f t="shared" ca="1" si="51"/>
        <v>0</v>
      </c>
      <c r="M52" s="97">
        <f t="shared" ca="1" si="51"/>
        <v>0</v>
      </c>
      <c r="N52" s="97">
        <f t="shared" ca="1" si="51"/>
        <v>0</v>
      </c>
      <c r="O52" s="97">
        <f t="shared" ca="1" si="52"/>
        <v>0</v>
      </c>
      <c r="P52" s="97">
        <f t="shared" ca="1" si="52"/>
        <v>0</v>
      </c>
      <c r="Q52" s="97">
        <f t="shared" ca="1" si="52"/>
        <v>0</v>
      </c>
      <c r="R52" s="97">
        <f t="shared" ca="1" si="52"/>
        <v>0</v>
      </c>
      <c r="S52" s="97">
        <f t="shared" ca="1" si="52"/>
        <v>0</v>
      </c>
      <c r="T52" s="97">
        <f t="shared" ca="1" si="52"/>
        <v>0</v>
      </c>
      <c r="U52" s="97">
        <f t="shared" ca="1" si="52"/>
        <v>0</v>
      </c>
      <c r="V52" s="97">
        <f t="shared" ca="1" si="52"/>
        <v>0</v>
      </c>
      <c r="W52" s="97">
        <f t="shared" ca="1" si="52"/>
        <v>0</v>
      </c>
      <c r="X52" s="97">
        <f t="shared" ca="1" si="52"/>
        <v>0</v>
      </c>
      <c r="Y52" s="189"/>
      <c r="Z52" s="115" t="str">
        <f t="shared" ca="1" si="24"/>
        <v/>
      </c>
      <c r="AA52" s="97" t="str">
        <f t="shared" ca="1" si="25"/>
        <v/>
      </c>
      <c r="AB52" s="118" t="str">
        <f t="shared" ca="1" si="26"/>
        <v/>
      </c>
      <c r="AC52" s="192">
        <f t="shared" ca="1" si="27"/>
        <v>0</v>
      </c>
      <c r="AD52" s="142">
        <f t="shared" ca="1" si="28"/>
        <v>0</v>
      </c>
      <c r="AE52" s="200">
        <f t="shared" ca="1" si="48"/>
        <v>0</v>
      </c>
      <c r="AF52" s="165">
        <f t="shared" ca="1" si="49"/>
        <v>0</v>
      </c>
      <c r="AG52" s="80"/>
      <c r="AH52" s="98" t="str">
        <f t="shared" ca="1" si="31"/>
        <v>No</v>
      </c>
      <c r="AI52" s="98" t="str">
        <f t="shared" ca="1" si="32"/>
        <v/>
      </c>
      <c r="AJ52" s="99" t="str">
        <f t="shared" ca="1" si="33"/>
        <v/>
      </c>
      <c r="AK52" s="99" t="str">
        <f t="shared" ca="1" si="34"/>
        <v/>
      </c>
      <c r="AL52" s="101" t="str">
        <f t="shared" ref="AL52:AN71" ca="1" si="53">IF($AJ52="Yes",ROUND(LARGE($E52:$X52,AL$9),3),"")</f>
        <v/>
      </c>
      <c r="AM52" s="101" t="str">
        <f t="shared" ca="1" si="53"/>
        <v/>
      </c>
      <c r="AN52" s="101" t="str">
        <f t="shared" ca="1" si="53"/>
        <v/>
      </c>
      <c r="AO52" s="101" t="str">
        <f t="shared" ca="1" si="35"/>
        <v/>
      </c>
      <c r="AP52" s="91"/>
      <c r="AR52" s="19">
        <f t="shared" si="6"/>
        <v>47</v>
      </c>
      <c r="AS52" s="18" t="e">
        <f t="shared" si="36"/>
        <v>#REF!</v>
      </c>
      <c r="AT52" s="55" t="str">
        <f ca="1">IF(Z52="","",+HLOOKUP(Z52,$E52:$X$98,$AR52,FALSE))</f>
        <v/>
      </c>
      <c r="AU52" s="55" t="str">
        <f ca="1">IF(AA52="","",+HLOOKUP(AA52,$E52:$X$98,$AR52,FALSE))</f>
        <v/>
      </c>
      <c r="AV52" s="138" t="str">
        <f ca="1">IF(AB52="","",+HLOOKUP(AB52,$E52:$X$98,$AR52,FALSE))</f>
        <v/>
      </c>
      <c r="AX52" s="69" t="str">
        <f t="shared" ca="1" si="37"/>
        <v/>
      </c>
      <c r="AY52" s="69" t="str">
        <f t="shared" ca="1" si="50"/>
        <v/>
      </c>
      <c r="AZ52" s="69" t="str">
        <f t="shared" ca="1" si="7"/>
        <v/>
      </c>
      <c r="BA52" s="69" t="str">
        <f t="shared" ca="1" si="8"/>
        <v/>
      </c>
      <c r="BB52" s="69" t="str">
        <f t="shared" ca="1" si="9"/>
        <v/>
      </c>
      <c r="BC52" s="69" t="str">
        <f t="shared" ca="1" si="10"/>
        <v/>
      </c>
      <c r="BD52" s="69" t="str">
        <f t="shared" ca="1" si="11"/>
        <v/>
      </c>
      <c r="BE52" s="69" t="str">
        <f t="shared" ca="1" si="12"/>
        <v/>
      </c>
      <c r="BF52" s="69" t="str">
        <f t="shared" ca="1" si="13"/>
        <v/>
      </c>
      <c r="BG52" s="69" t="str">
        <f t="shared" ca="1" si="14"/>
        <v/>
      </c>
      <c r="BH52" s="69" t="str">
        <f t="shared" ca="1" si="15"/>
        <v/>
      </c>
      <c r="BI52" s="69" t="str">
        <f t="shared" ca="1" si="16"/>
        <v/>
      </c>
      <c r="BJ52" s="69" t="str">
        <f t="shared" ca="1" si="17"/>
        <v/>
      </c>
      <c r="BK52" s="69" t="str">
        <f t="shared" ca="1" si="18"/>
        <v/>
      </c>
      <c r="BL52" s="69" t="str">
        <f t="shared" ca="1" si="19"/>
        <v/>
      </c>
      <c r="BM52" s="69" t="str">
        <f t="shared" ca="1" si="20"/>
        <v/>
      </c>
      <c r="BN52" s="69" t="str">
        <f t="shared" ca="1" si="21"/>
        <v/>
      </c>
      <c r="BO52" s="69" t="str">
        <f t="shared" ca="1" si="22"/>
        <v/>
      </c>
      <c r="BP52" s="69" t="str">
        <f t="shared" ca="1" si="23"/>
        <v/>
      </c>
      <c r="BQ52" s="69"/>
      <c r="BR52" s="69"/>
    </row>
    <row r="53" spans="1:70" x14ac:dyDescent="0.2">
      <c r="A53" t="e">
        <f>+#REF!</f>
        <v>#REF!</v>
      </c>
      <c r="B53" t="e">
        <f>+#REF!</f>
        <v>#REF!</v>
      </c>
      <c r="C53" s="123" t="e">
        <f>+#REF!</f>
        <v>#REF!</v>
      </c>
      <c r="D53" s="19" t="e">
        <f>+#REF!</f>
        <v>#REF!</v>
      </c>
      <c r="E53" s="114">
        <f t="shared" ca="1" si="51"/>
        <v>0</v>
      </c>
      <c r="F53" s="36">
        <f t="shared" ca="1" si="51"/>
        <v>0</v>
      </c>
      <c r="G53" s="36">
        <f t="shared" ca="1" si="51"/>
        <v>0</v>
      </c>
      <c r="H53" s="36">
        <f t="shared" ca="1" si="51"/>
        <v>0</v>
      </c>
      <c r="I53" s="36">
        <f t="shared" ca="1" si="51"/>
        <v>0</v>
      </c>
      <c r="J53" s="36">
        <f t="shared" ca="1" si="51"/>
        <v>0</v>
      </c>
      <c r="K53" s="36">
        <f t="shared" ca="1" si="51"/>
        <v>0</v>
      </c>
      <c r="L53" s="36">
        <f t="shared" ca="1" si="51"/>
        <v>0</v>
      </c>
      <c r="M53" s="36">
        <f t="shared" ca="1" si="51"/>
        <v>0</v>
      </c>
      <c r="N53" s="36">
        <f t="shared" ca="1" si="51"/>
        <v>0</v>
      </c>
      <c r="O53" s="36">
        <f t="shared" ca="1" si="52"/>
        <v>0</v>
      </c>
      <c r="P53" s="36">
        <f t="shared" ca="1" si="52"/>
        <v>0</v>
      </c>
      <c r="Q53" s="36">
        <f t="shared" ca="1" si="52"/>
        <v>0</v>
      </c>
      <c r="R53" s="36">
        <f t="shared" ca="1" si="52"/>
        <v>0</v>
      </c>
      <c r="S53" s="36">
        <f t="shared" ca="1" si="52"/>
        <v>0</v>
      </c>
      <c r="T53" s="36">
        <f t="shared" ca="1" si="52"/>
        <v>0</v>
      </c>
      <c r="U53" s="36">
        <f t="shared" ca="1" si="52"/>
        <v>0</v>
      </c>
      <c r="V53" s="36">
        <f t="shared" ca="1" si="52"/>
        <v>0</v>
      </c>
      <c r="W53" s="36">
        <f t="shared" ca="1" si="52"/>
        <v>0</v>
      </c>
      <c r="X53" s="36">
        <f t="shared" ca="1" si="52"/>
        <v>0</v>
      </c>
      <c r="Y53" s="56"/>
      <c r="Z53" s="114" t="str">
        <f t="shared" ca="1" si="24"/>
        <v/>
      </c>
      <c r="AA53" s="36" t="str">
        <f t="shared" ca="1" si="25"/>
        <v/>
      </c>
      <c r="AB53" s="117" t="str">
        <f t="shared" ca="1" si="26"/>
        <v/>
      </c>
      <c r="AC53" s="121">
        <f t="shared" ca="1" si="27"/>
        <v>0</v>
      </c>
      <c r="AD53" s="141">
        <f t="shared" ca="1" si="28"/>
        <v>0</v>
      </c>
      <c r="AE53" s="199">
        <f t="shared" ca="1" si="48"/>
        <v>0</v>
      </c>
      <c r="AF53" s="164">
        <f t="shared" ca="1" si="49"/>
        <v>0</v>
      </c>
      <c r="AG53" s="106"/>
      <c r="AH53" s="92" t="str">
        <f t="shared" ca="1" si="31"/>
        <v>No</v>
      </c>
      <c r="AI53" s="92" t="str">
        <f t="shared" ca="1" si="32"/>
        <v/>
      </c>
      <c r="AJ53" s="93" t="str">
        <f t="shared" ca="1" si="33"/>
        <v/>
      </c>
      <c r="AK53" s="93" t="str">
        <f t="shared" ca="1" si="34"/>
        <v/>
      </c>
      <c r="AL53" s="91" t="str">
        <f t="shared" ca="1" si="53"/>
        <v/>
      </c>
      <c r="AM53" s="91" t="str">
        <f t="shared" ca="1" si="53"/>
        <v/>
      </c>
      <c r="AN53" s="91" t="str">
        <f t="shared" ca="1" si="53"/>
        <v/>
      </c>
      <c r="AO53" s="91" t="str">
        <f t="shared" ca="1" si="35"/>
        <v/>
      </c>
      <c r="AP53" s="91"/>
      <c r="AR53" s="19">
        <f t="shared" si="6"/>
        <v>46</v>
      </c>
      <c r="AS53" s="18" t="e">
        <f t="shared" si="36"/>
        <v>#REF!</v>
      </c>
      <c r="AT53" s="55" t="str">
        <f ca="1">IF(Z53="","",+HLOOKUP(Z53,$E53:$X$98,$AR53,FALSE))</f>
        <v/>
      </c>
      <c r="AU53" s="55" t="str">
        <f ca="1">IF(AA53="","",+HLOOKUP(AA53,$E53:$X$98,$AR53,FALSE))</f>
        <v/>
      </c>
      <c r="AV53" s="138" t="str">
        <f ca="1">IF(AB53="","",+HLOOKUP(AB53,$E53:$X$98,$AR53,FALSE))</f>
        <v/>
      </c>
      <c r="AX53" s="69" t="str">
        <f t="shared" ca="1" si="37"/>
        <v/>
      </c>
      <c r="AY53" s="69" t="str">
        <f t="shared" ca="1" si="50"/>
        <v/>
      </c>
      <c r="AZ53" s="69" t="str">
        <f t="shared" ca="1" si="7"/>
        <v/>
      </c>
      <c r="BA53" s="69" t="str">
        <f t="shared" ca="1" si="8"/>
        <v/>
      </c>
      <c r="BB53" s="69" t="str">
        <f t="shared" ca="1" si="9"/>
        <v/>
      </c>
      <c r="BC53" s="69" t="str">
        <f t="shared" ca="1" si="10"/>
        <v/>
      </c>
      <c r="BD53" s="69" t="str">
        <f t="shared" ca="1" si="11"/>
        <v/>
      </c>
      <c r="BE53" s="69" t="str">
        <f t="shared" ca="1" si="12"/>
        <v/>
      </c>
      <c r="BF53" s="69" t="str">
        <f t="shared" ca="1" si="13"/>
        <v/>
      </c>
      <c r="BG53" s="69" t="str">
        <f t="shared" ca="1" si="14"/>
        <v/>
      </c>
      <c r="BH53" s="69" t="str">
        <f t="shared" ca="1" si="15"/>
        <v/>
      </c>
      <c r="BI53" s="69" t="str">
        <f t="shared" ca="1" si="16"/>
        <v/>
      </c>
      <c r="BJ53" s="69" t="str">
        <f t="shared" ca="1" si="17"/>
        <v/>
      </c>
      <c r="BK53" s="69" t="str">
        <f t="shared" ca="1" si="18"/>
        <v/>
      </c>
      <c r="BL53" s="69" t="str">
        <f t="shared" ca="1" si="19"/>
        <v/>
      </c>
      <c r="BM53" s="69" t="str">
        <f t="shared" ca="1" si="20"/>
        <v/>
      </c>
      <c r="BN53" s="69" t="str">
        <f t="shared" ca="1" si="21"/>
        <v/>
      </c>
      <c r="BO53" s="69" t="str">
        <f t="shared" ca="1" si="22"/>
        <v/>
      </c>
      <c r="BP53" s="69" t="str">
        <f t="shared" ca="1" si="23"/>
        <v/>
      </c>
      <c r="BQ53" s="69"/>
      <c r="BR53" s="69"/>
    </row>
    <row r="54" spans="1:70" x14ac:dyDescent="0.2">
      <c r="A54" t="e">
        <f>+#REF!</f>
        <v>#REF!</v>
      </c>
      <c r="B54" t="e">
        <f>+#REF!</f>
        <v>#REF!</v>
      </c>
      <c r="C54" s="123" t="e">
        <f>+#REF!</f>
        <v>#REF!</v>
      </c>
      <c r="D54" s="19" t="e">
        <f>+#REF!</f>
        <v>#REF!</v>
      </c>
      <c r="E54" s="114">
        <f t="shared" ca="1" si="51"/>
        <v>0</v>
      </c>
      <c r="F54" s="36">
        <f t="shared" ca="1" si="51"/>
        <v>0</v>
      </c>
      <c r="G54" s="36">
        <f t="shared" ca="1" si="51"/>
        <v>0</v>
      </c>
      <c r="H54" s="36">
        <f t="shared" ca="1" si="51"/>
        <v>0</v>
      </c>
      <c r="I54" s="36">
        <f t="shared" ca="1" si="51"/>
        <v>0</v>
      </c>
      <c r="J54" s="36">
        <f t="shared" ca="1" si="51"/>
        <v>0</v>
      </c>
      <c r="K54" s="36">
        <f t="shared" ca="1" si="51"/>
        <v>0</v>
      </c>
      <c r="L54" s="36">
        <f t="shared" ca="1" si="51"/>
        <v>0</v>
      </c>
      <c r="M54" s="36">
        <f t="shared" ca="1" si="51"/>
        <v>0</v>
      </c>
      <c r="N54" s="36">
        <f t="shared" ca="1" si="51"/>
        <v>0</v>
      </c>
      <c r="O54" s="36">
        <f t="shared" ca="1" si="52"/>
        <v>0</v>
      </c>
      <c r="P54" s="36">
        <f t="shared" ca="1" si="52"/>
        <v>0</v>
      </c>
      <c r="Q54" s="36">
        <f t="shared" ca="1" si="52"/>
        <v>0</v>
      </c>
      <c r="R54" s="36">
        <f t="shared" ca="1" si="52"/>
        <v>0</v>
      </c>
      <c r="S54" s="36">
        <f t="shared" ca="1" si="52"/>
        <v>0</v>
      </c>
      <c r="T54" s="36">
        <f t="shared" ca="1" si="52"/>
        <v>0</v>
      </c>
      <c r="U54" s="36">
        <f t="shared" ca="1" si="52"/>
        <v>0</v>
      </c>
      <c r="V54" s="36">
        <f t="shared" ca="1" si="52"/>
        <v>0</v>
      </c>
      <c r="W54" s="36">
        <f t="shared" ca="1" si="52"/>
        <v>0</v>
      </c>
      <c r="X54" s="36">
        <f t="shared" ca="1" si="52"/>
        <v>0</v>
      </c>
      <c r="Y54" s="56"/>
      <c r="Z54" s="114" t="str">
        <f t="shared" ca="1" si="24"/>
        <v/>
      </c>
      <c r="AA54" s="36" t="str">
        <f t="shared" ca="1" si="25"/>
        <v/>
      </c>
      <c r="AB54" s="117" t="str">
        <f t="shared" ca="1" si="26"/>
        <v/>
      </c>
      <c r="AC54" s="121">
        <f t="shared" ca="1" si="27"/>
        <v>0</v>
      </c>
      <c r="AD54" s="141">
        <f t="shared" ca="1" si="28"/>
        <v>0</v>
      </c>
      <c r="AE54" s="199">
        <f t="shared" ca="1" si="48"/>
        <v>0</v>
      </c>
      <c r="AF54" s="164">
        <f t="shared" ca="1" si="49"/>
        <v>0</v>
      </c>
      <c r="AG54" s="106"/>
      <c r="AH54" s="92" t="str">
        <f t="shared" ca="1" si="31"/>
        <v>No</v>
      </c>
      <c r="AI54" s="92" t="str">
        <f t="shared" ca="1" si="32"/>
        <v/>
      </c>
      <c r="AJ54" s="93" t="str">
        <f t="shared" ca="1" si="33"/>
        <v/>
      </c>
      <c r="AK54" s="93" t="str">
        <f t="shared" ca="1" si="34"/>
        <v/>
      </c>
      <c r="AL54" s="91" t="str">
        <f t="shared" ca="1" si="53"/>
        <v/>
      </c>
      <c r="AM54" s="91" t="str">
        <f t="shared" ca="1" si="53"/>
        <v/>
      </c>
      <c r="AN54" s="91" t="str">
        <f t="shared" ca="1" si="53"/>
        <v/>
      </c>
      <c r="AO54" s="91" t="str">
        <f t="shared" ca="1" si="35"/>
        <v/>
      </c>
      <c r="AP54" s="91"/>
      <c r="AR54" s="19">
        <f t="shared" si="6"/>
        <v>45</v>
      </c>
      <c r="AS54" s="18" t="e">
        <f t="shared" si="36"/>
        <v>#REF!</v>
      </c>
      <c r="AT54" s="55" t="str">
        <f ca="1">IF(Z54="","",+HLOOKUP(Z54,$E54:$X$98,$AR54,FALSE))</f>
        <v/>
      </c>
      <c r="AU54" s="55" t="str">
        <f ca="1">IF(AA54="","",+HLOOKUP(AA54,$E54:$X$98,$AR54,FALSE))</f>
        <v/>
      </c>
      <c r="AV54" s="138" t="str">
        <f ca="1">IF(AB54="","",+HLOOKUP(AB54,$E54:$X$98,$AR54,FALSE))</f>
        <v/>
      </c>
      <c r="AX54" s="69" t="str">
        <f t="shared" ca="1" si="37"/>
        <v/>
      </c>
      <c r="AY54" s="69" t="str">
        <f t="shared" ca="1" si="50"/>
        <v/>
      </c>
      <c r="AZ54" s="69" t="str">
        <f t="shared" ca="1" si="7"/>
        <v/>
      </c>
      <c r="BA54" s="69" t="str">
        <f t="shared" ca="1" si="8"/>
        <v/>
      </c>
      <c r="BB54" s="69" t="str">
        <f t="shared" ca="1" si="9"/>
        <v/>
      </c>
      <c r="BC54" s="69" t="str">
        <f t="shared" ca="1" si="10"/>
        <v/>
      </c>
      <c r="BD54" s="69" t="str">
        <f t="shared" ca="1" si="11"/>
        <v/>
      </c>
      <c r="BE54" s="69" t="str">
        <f t="shared" ca="1" si="12"/>
        <v/>
      </c>
      <c r="BF54" s="69" t="str">
        <f t="shared" ca="1" si="13"/>
        <v/>
      </c>
      <c r="BG54" s="69" t="str">
        <f t="shared" ca="1" si="14"/>
        <v/>
      </c>
      <c r="BH54" s="69" t="str">
        <f t="shared" ca="1" si="15"/>
        <v/>
      </c>
      <c r="BI54" s="69" t="str">
        <f t="shared" ca="1" si="16"/>
        <v/>
      </c>
      <c r="BJ54" s="69" t="str">
        <f t="shared" ca="1" si="17"/>
        <v/>
      </c>
      <c r="BK54" s="69" t="str">
        <f t="shared" ca="1" si="18"/>
        <v/>
      </c>
      <c r="BL54" s="69" t="str">
        <f t="shared" ca="1" si="19"/>
        <v/>
      </c>
      <c r="BM54" s="69" t="str">
        <f t="shared" ca="1" si="20"/>
        <v/>
      </c>
      <c r="BN54" s="69" t="str">
        <f t="shared" ca="1" si="21"/>
        <v/>
      </c>
      <c r="BO54" s="69" t="str">
        <f t="shared" ca="1" si="22"/>
        <v/>
      </c>
      <c r="BP54" s="69" t="str">
        <f t="shared" ca="1" si="23"/>
        <v/>
      </c>
      <c r="BQ54" s="69"/>
      <c r="BR54" s="69"/>
    </row>
    <row r="55" spans="1:70" x14ac:dyDescent="0.2">
      <c r="A55" t="e">
        <f>+#REF!</f>
        <v>#REF!</v>
      </c>
      <c r="B55" s="96" t="e">
        <f>+#REF!</f>
        <v>#REF!</v>
      </c>
      <c r="C55" s="124" t="e">
        <f>+#REF!</f>
        <v>#REF!</v>
      </c>
      <c r="D55" s="19" t="e">
        <f>+#REF!</f>
        <v>#REF!</v>
      </c>
      <c r="E55" s="115">
        <f t="shared" ca="1" si="51"/>
        <v>0</v>
      </c>
      <c r="F55" s="97">
        <f t="shared" ca="1" si="51"/>
        <v>0</v>
      </c>
      <c r="G55" s="97">
        <f t="shared" ca="1" si="51"/>
        <v>0</v>
      </c>
      <c r="H55" s="97">
        <f t="shared" ca="1" si="51"/>
        <v>0</v>
      </c>
      <c r="I55" s="97">
        <f t="shared" ca="1" si="51"/>
        <v>0</v>
      </c>
      <c r="J55" s="97">
        <f t="shared" ca="1" si="51"/>
        <v>0</v>
      </c>
      <c r="K55" s="97">
        <f t="shared" ca="1" si="51"/>
        <v>0</v>
      </c>
      <c r="L55" s="97">
        <f t="shared" ca="1" si="51"/>
        <v>0</v>
      </c>
      <c r="M55" s="97">
        <f t="shared" ca="1" si="51"/>
        <v>0</v>
      </c>
      <c r="N55" s="97">
        <f t="shared" ca="1" si="51"/>
        <v>0</v>
      </c>
      <c r="O55" s="97">
        <f t="shared" ca="1" si="52"/>
        <v>0</v>
      </c>
      <c r="P55" s="97">
        <f t="shared" ca="1" si="52"/>
        <v>0</v>
      </c>
      <c r="Q55" s="97">
        <f t="shared" ca="1" si="52"/>
        <v>0</v>
      </c>
      <c r="R55" s="97">
        <f t="shared" ca="1" si="52"/>
        <v>0</v>
      </c>
      <c r="S55" s="97">
        <f t="shared" ca="1" si="52"/>
        <v>0</v>
      </c>
      <c r="T55" s="97">
        <f t="shared" ca="1" si="52"/>
        <v>0</v>
      </c>
      <c r="U55" s="97">
        <f t="shared" ca="1" si="52"/>
        <v>0</v>
      </c>
      <c r="V55" s="97">
        <f t="shared" ca="1" si="52"/>
        <v>0</v>
      </c>
      <c r="W55" s="97">
        <f t="shared" ca="1" si="52"/>
        <v>0</v>
      </c>
      <c r="X55" s="97">
        <f t="shared" ca="1" si="52"/>
        <v>0</v>
      </c>
      <c r="Y55" s="189"/>
      <c r="Z55" s="115" t="str">
        <f t="shared" ca="1" si="24"/>
        <v/>
      </c>
      <c r="AA55" s="97" t="str">
        <f t="shared" ca="1" si="25"/>
        <v/>
      </c>
      <c r="AB55" s="118" t="str">
        <f t="shared" ca="1" si="26"/>
        <v/>
      </c>
      <c r="AC55" s="192">
        <f t="shared" ca="1" si="27"/>
        <v>0</v>
      </c>
      <c r="AD55" s="142">
        <f t="shared" ca="1" si="28"/>
        <v>0</v>
      </c>
      <c r="AE55" s="200">
        <f t="shared" ca="1" si="48"/>
        <v>0</v>
      </c>
      <c r="AF55" s="165">
        <f t="shared" ca="1" si="49"/>
        <v>0</v>
      </c>
      <c r="AG55" s="80"/>
      <c r="AH55" s="98" t="str">
        <f t="shared" ca="1" si="31"/>
        <v>No</v>
      </c>
      <c r="AI55" s="98" t="str">
        <f t="shared" ca="1" si="32"/>
        <v/>
      </c>
      <c r="AJ55" s="99" t="str">
        <f t="shared" ca="1" si="33"/>
        <v/>
      </c>
      <c r="AK55" s="99" t="str">
        <f t="shared" ca="1" si="34"/>
        <v/>
      </c>
      <c r="AL55" s="101" t="str">
        <f t="shared" ca="1" si="53"/>
        <v/>
      </c>
      <c r="AM55" s="101" t="str">
        <f t="shared" ca="1" si="53"/>
        <v/>
      </c>
      <c r="AN55" s="101" t="str">
        <f t="shared" ca="1" si="53"/>
        <v/>
      </c>
      <c r="AO55" s="101" t="str">
        <f t="shared" ca="1" si="35"/>
        <v/>
      </c>
      <c r="AP55" s="91"/>
      <c r="AR55" s="19">
        <f t="shared" si="6"/>
        <v>44</v>
      </c>
      <c r="AS55" s="18" t="e">
        <f t="shared" si="36"/>
        <v>#REF!</v>
      </c>
      <c r="AT55" s="55" t="str">
        <f ca="1">IF(Z55="","",+HLOOKUP(Z55,$E55:$X$98,$AR55,FALSE))</f>
        <v/>
      </c>
      <c r="AU55" s="55" t="str">
        <f ca="1">IF(AA55="","",+HLOOKUP(AA55,$E55:$X$98,$AR55,FALSE))</f>
        <v/>
      </c>
      <c r="AV55" s="138" t="str">
        <f ca="1">IF(AB55="","",+HLOOKUP(AB55,$E55:$X$98,$AR55,FALSE))</f>
        <v/>
      </c>
      <c r="AX55" s="69" t="str">
        <f t="shared" ca="1" si="37"/>
        <v/>
      </c>
      <c r="AY55" s="69" t="str">
        <f t="shared" ca="1" si="50"/>
        <v/>
      </c>
      <c r="AZ55" s="69" t="str">
        <f t="shared" ca="1" si="7"/>
        <v/>
      </c>
      <c r="BA55" s="69" t="str">
        <f t="shared" ca="1" si="8"/>
        <v/>
      </c>
      <c r="BB55" s="69" t="str">
        <f t="shared" ca="1" si="9"/>
        <v/>
      </c>
      <c r="BC55" s="69" t="str">
        <f t="shared" ca="1" si="10"/>
        <v/>
      </c>
      <c r="BD55" s="69" t="str">
        <f t="shared" ca="1" si="11"/>
        <v/>
      </c>
      <c r="BE55" s="69" t="str">
        <f t="shared" ca="1" si="12"/>
        <v/>
      </c>
      <c r="BF55" s="69" t="str">
        <f t="shared" ca="1" si="13"/>
        <v/>
      </c>
      <c r="BG55" s="69" t="str">
        <f t="shared" ca="1" si="14"/>
        <v/>
      </c>
      <c r="BH55" s="69" t="str">
        <f t="shared" ca="1" si="15"/>
        <v/>
      </c>
      <c r="BI55" s="69" t="str">
        <f t="shared" ca="1" si="16"/>
        <v/>
      </c>
      <c r="BJ55" s="69" t="str">
        <f t="shared" ca="1" si="17"/>
        <v/>
      </c>
      <c r="BK55" s="69" t="str">
        <f t="shared" ca="1" si="18"/>
        <v/>
      </c>
      <c r="BL55" s="69" t="str">
        <f t="shared" ca="1" si="19"/>
        <v/>
      </c>
      <c r="BM55" s="69" t="str">
        <f t="shared" ca="1" si="20"/>
        <v/>
      </c>
      <c r="BN55" s="69" t="str">
        <f t="shared" ca="1" si="21"/>
        <v/>
      </c>
      <c r="BO55" s="69" t="str">
        <f t="shared" ca="1" si="22"/>
        <v/>
      </c>
      <c r="BP55" s="69" t="str">
        <f t="shared" ca="1" si="23"/>
        <v/>
      </c>
      <c r="BQ55" s="69"/>
      <c r="BR55" s="69"/>
    </row>
    <row r="56" spans="1:70" x14ac:dyDescent="0.2">
      <c r="A56" t="e">
        <f>+#REF!</f>
        <v>#REF!</v>
      </c>
      <c r="B56" t="e">
        <f>+#REF!</f>
        <v>#REF!</v>
      </c>
      <c r="C56" s="123" t="e">
        <f>+#REF!</f>
        <v>#REF!</v>
      </c>
      <c r="D56" s="19" t="e">
        <f>+#REF!</f>
        <v>#REF!</v>
      </c>
      <c r="E56" s="114">
        <f t="shared" ca="1" si="51"/>
        <v>0</v>
      </c>
      <c r="F56" s="36">
        <f t="shared" ca="1" si="51"/>
        <v>0</v>
      </c>
      <c r="G56" s="36">
        <f t="shared" ca="1" si="51"/>
        <v>0</v>
      </c>
      <c r="H56" s="36">
        <f t="shared" ca="1" si="51"/>
        <v>0</v>
      </c>
      <c r="I56" s="36">
        <f t="shared" ca="1" si="51"/>
        <v>0</v>
      </c>
      <c r="J56" s="36">
        <f t="shared" ca="1" si="51"/>
        <v>0</v>
      </c>
      <c r="K56" s="36">
        <f t="shared" ca="1" si="51"/>
        <v>0</v>
      </c>
      <c r="L56" s="36">
        <f t="shared" ca="1" si="51"/>
        <v>0</v>
      </c>
      <c r="M56" s="36">
        <f t="shared" ca="1" si="51"/>
        <v>0</v>
      </c>
      <c r="N56" s="36">
        <f t="shared" ca="1" si="51"/>
        <v>0</v>
      </c>
      <c r="O56" s="36">
        <f t="shared" ca="1" si="52"/>
        <v>0</v>
      </c>
      <c r="P56" s="36">
        <f t="shared" ca="1" si="52"/>
        <v>0</v>
      </c>
      <c r="Q56" s="36">
        <f t="shared" ca="1" si="52"/>
        <v>0</v>
      </c>
      <c r="R56" s="36">
        <f t="shared" ca="1" si="52"/>
        <v>0</v>
      </c>
      <c r="S56" s="36">
        <f t="shared" ca="1" si="52"/>
        <v>0</v>
      </c>
      <c r="T56" s="36">
        <f t="shared" ca="1" si="52"/>
        <v>0</v>
      </c>
      <c r="U56" s="36">
        <f t="shared" ca="1" si="52"/>
        <v>0</v>
      </c>
      <c r="V56" s="36">
        <f t="shared" ca="1" si="52"/>
        <v>0</v>
      </c>
      <c r="W56" s="36">
        <f t="shared" ca="1" si="52"/>
        <v>0</v>
      </c>
      <c r="X56" s="36">
        <f t="shared" ca="1" si="52"/>
        <v>0</v>
      </c>
      <c r="Y56" s="56"/>
      <c r="Z56" s="114" t="str">
        <f t="shared" ca="1" si="24"/>
        <v/>
      </c>
      <c r="AA56" s="36" t="str">
        <f t="shared" ca="1" si="25"/>
        <v/>
      </c>
      <c r="AB56" s="117" t="str">
        <f t="shared" ca="1" si="26"/>
        <v/>
      </c>
      <c r="AC56" s="121">
        <f t="shared" ca="1" si="27"/>
        <v>0</v>
      </c>
      <c r="AD56" s="141">
        <f t="shared" ca="1" si="28"/>
        <v>0</v>
      </c>
      <c r="AE56" s="199">
        <f t="shared" ca="1" si="48"/>
        <v>0</v>
      </c>
      <c r="AF56" s="164">
        <f t="shared" ca="1" si="49"/>
        <v>0</v>
      </c>
      <c r="AG56" s="106"/>
      <c r="AH56" s="92" t="str">
        <f t="shared" ca="1" si="31"/>
        <v>No</v>
      </c>
      <c r="AI56" s="92" t="str">
        <f t="shared" ca="1" si="32"/>
        <v/>
      </c>
      <c r="AJ56" s="93" t="str">
        <f t="shared" ca="1" si="33"/>
        <v/>
      </c>
      <c r="AK56" s="93" t="str">
        <f t="shared" ca="1" si="34"/>
        <v/>
      </c>
      <c r="AL56" s="91" t="str">
        <f t="shared" ca="1" si="53"/>
        <v/>
      </c>
      <c r="AM56" s="91" t="str">
        <f t="shared" ca="1" si="53"/>
        <v/>
      </c>
      <c r="AN56" s="91" t="str">
        <f t="shared" ca="1" si="53"/>
        <v/>
      </c>
      <c r="AO56" s="91" t="str">
        <f t="shared" ca="1" si="35"/>
        <v/>
      </c>
      <c r="AP56" s="91"/>
      <c r="AR56" s="19">
        <f t="shared" si="6"/>
        <v>43</v>
      </c>
      <c r="AS56" s="18" t="e">
        <f t="shared" si="36"/>
        <v>#REF!</v>
      </c>
      <c r="AT56" s="55" t="str">
        <f ca="1">IF(Z56="","",+HLOOKUP(Z56,$E56:$X$98,$AR56,FALSE))</f>
        <v/>
      </c>
      <c r="AU56" s="55" t="str">
        <f ca="1">IF(AA56="","",+HLOOKUP(AA56,$E56:$X$98,$AR56,FALSE))</f>
        <v/>
      </c>
      <c r="AV56" s="138" t="str">
        <f ca="1">IF(AB56="","",+HLOOKUP(AB56,$E56:$X$98,$AR56,FALSE))</f>
        <v/>
      </c>
      <c r="AX56" s="69" t="str">
        <f t="shared" ca="1" si="37"/>
        <v/>
      </c>
      <c r="AY56" s="69" t="str">
        <f t="shared" ca="1" si="50"/>
        <v/>
      </c>
      <c r="AZ56" s="69" t="str">
        <f t="shared" ca="1" si="7"/>
        <v/>
      </c>
      <c r="BA56" s="69" t="str">
        <f t="shared" ca="1" si="8"/>
        <v/>
      </c>
      <c r="BB56" s="69" t="str">
        <f t="shared" ca="1" si="9"/>
        <v/>
      </c>
      <c r="BC56" s="69" t="str">
        <f t="shared" ca="1" si="10"/>
        <v/>
      </c>
      <c r="BD56" s="69" t="str">
        <f t="shared" ca="1" si="11"/>
        <v/>
      </c>
      <c r="BE56" s="69" t="str">
        <f t="shared" ca="1" si="12"/>
        <v/>
      </c>
      <c r="BF56" s="69" t="str">
        <f t="shared" ca="1" si="13"/>
        <v/>
      </c>
      <c r="BG56" s="69" t="str">
        <f t="shared" ca="1" si="14"/>
        <v/>
      </c>
      <c r="BH56" s="69" t="str">
        <f t="shared" ca="1" si="15"/>
        <v/>
      </c>
      <c r="BI56" s="69" t="str">
        <f t="shared" ca="1" si="16"/>
        <v/>
      </c>
      <c r="BJ56" s="69" t="str">
        <f t="shared" ca="1" si="17"/>
        <v/>
      </c>
      <c r="BK56" s="69" t="str">
        <f t="shared" ca="1" si="18"/>
        <v/>
      </c>
      <c r="BL56" s="69" t="str">
        <f t="shared" ca="1" si="19"/>
        <v/>
      </c>
      <c r="BM56" s="69" t="str">
        <f t="shared" ca="1" si="20"/>
        <v/>
      </c>
      <c r="BN56" s="69" t="str">
        <f t="shared" ca="1" si="21"/>
        <v/>
      </c>
      <c r="BO56" s="69" t="str">
        <f t="shared" ca="1" si="22"/>
        <v/>
      </c>
      <c r="BP56" s="69" t="str">
        <f t="shared" ca="1" si="23"/>
        <v/>
      </c>
      <c r="BQ56" s="69"/>
      <c r="BR56" s="69"/>
    </row>
    <row r="57" spans="1:70" x14ac:dyDescent="0.2">
      <c r="A57" t="e">
        <f>+#REF!</f>
        <v>#REF!</v>
      </c>
      <c r="B57" t="e">
        <f>+#REF!</f>
        <v>#REF!</v>
      </c>
      <c r="C57" s="123" t="e">
        <f>+#REF!</f>
        <v>#REF!</v>
      </c>
      <c r="D57" s="19" t="e">
        <f>+#REF!</f>
        <v>#REF!</v>
      </c>
      <c r="E57" s="114">
        <f t="shared" ca="1" si="51"/>
        <v>0</v>
      </c>
      <c r="F57" s="36">
        <f t="shared" ca="1" si="51"/>
        <v>0</v>
      </c>
      <c r="G57" s="36">
        <f t="shared" ca="1" si="51"/>
        <v>0</v>
      </c>
      <c r="H57" s="36">
        <f t="shared" ca="1" si="51"/>
        <v>0</v>
      </c>
      <c r="I57" s="36">
        <f t="shared" ca="1" si="51"/>
        <v>0</v>
      </c>
      <c r="J57" s="36">
        <f t="shared" ca="1" si="51"/>
        <v>0</v>
      </c>
      <c r="K57" s="36">
        <f t="shared" ca="1" si="51"/>
        <v>0</v>
      </c>
      <c r="L57" s="36">
        <f t="shared" ca="1" si="51"/>
        <v>0</v>
      </c>
      <c r="M57" s="36">
        <f t="shared" ca="1" si="51"/>
        <v>0</v>
      </c>
      <c r="N57" s="36">
        <f t="shared" ca="1" si="51"/>
        <v>0</v>
      </c>
      <c r="O57" s="36">
        <f t="shared" ca="1" si="52"/>
        <v>0</v>
      </c>
      <c r="P57" s="36">
        <f t="shared" ca="1" si="52"/>
        <v>0</v>
      </c>
      <c r="Q57" s="36">
        <f t="shared" ca="1" si="52"/>
        <v>0</v>
      </c>
      <c r="R57" s="36">
        <f t="shared" ca="1" si="52"/>
        <v>0</v>
      </c>
      <c r="S57" s="36">
        <f t="shared" ca="1" si="52"/>
        <v>0</v>
      </c>
      <c r="T57" s="36">
        <f t="shared" ca="1" si="52"/>
        <v>0</v>
      </c>
      <c r="U57" s="36">
        <f t="shared" ca="1" si="52"/>
        <v>0</v>
      </c>
      <c r="V57" s="36">
        <f t="shared" ca="1" si="52"/>
        <v>0</v>
      </c>
      <c r="W57" s="36">
        <f t="shared" ca="1" si="52"/>
        <v>0</v>
      </c>
      <c r="X57" s="36">
        <f t="shared" ca="1" si="52"/>
        <v>0</v>
      </c>
      <c r="Y57" s="56"/>
      <c r="Z57" s="114" t="str">
        <f t="shared" ca="1" si="24"/>
        <v/>
      </c>
      <c r="AA57" s="36" t="str">
        <f t="shared" ca="1" si="25"/>
        <v/>
      </c>
      <c r="AB57" s="117" t="str">
        <f t="shared" ca="1" si="26"/>
        <v/>
      </c>
      <c r="AC57" s="121">
        <f t="shared" ca="1" si="27"/>
        <v>0</v>
      </c>
      <c r="AD57" s="141">
        <f t="shared" ca="1" si="28"/>
        <v>0</v>
      </c>
      <c r="AE57" s="199">
        <f t="shared" ca="1" si="48"/>
        <v>0</v>
      </c>
      <c r="AF57" s="164">
        <f t="shared" ca="1" si="49"/>
        <v>0</v>
      </c>
      <c r="AG57" s="106"/>
      <c r="AH57" s="92" t="str">
        <f t="shared" ca="1" si="31"/>
        <v>No</v>
      </c>
      <c r="AI57" s="92" t="str">
        <f t="shared" ca="1" si="32"/>
        <v/>
      </c>
      <c r="AJ57" s="93" t="str">
        <f t="shared" ca="1" si="33"/>
        <v/>
      </c>
      <c r="AK57" s="93" t="str">
        <f t="shared" ca="1" si="34"/>
        <v/>
      </c>
      <c r="AL57" s="91" t="str">
        <f t="shared" ca="1" si="53"/>
        <v/>
      </c>
      <c r="AM57" s="91" t="str">
        <f t="shared" ca="1" si="53"/>
        <v/>
      </c>
      <c r="AN57" s="91" t="str">
        <f t="shared" ca="1" si="53"/>
        <v/>
      </c>
      <c r="AO57" s="91" t="str">
        <f t="shared" ca="1" si="35"/>
        <v/>
      </c>
      <c r="AP57" s="91"/>
      <c r="AR57" s="19">
        <f t="shared" si="6"/>
        <v>42</v>
      </c>
      <c r="AS57" s="18" t="e">
        <f t="shared" si="36"/>
        <v>#REF!</v>
      </c>
      <c r="AT57" s="55" t="str">
        <f ca="1">IF(Z57="","",+HLOOKUP(Z57,$E57:$X$98,$AR57,FALSE))</f>
        <v/>
      </c>
      <c r="AU57" s="55" t="str">
        <f ca="1">IF(AA57="","",+HLOOKUP(AA57,$E57:$X$98,$AR57,FALSE))</f>
        <v/>
      </c>
      <c r="AV57" s="138" t="str">
        <f ca="1">IF(AB57="","",+HLOOKUP(AB57,$E57:$X$98,$AR57,FALSE))</f>
        <v/>
      </c>
      <c r="AX57" s="69" t="str">
        <f t="shared" ca="1" si="37"/>
        <v/>
      </c>
      <c r="AY57" s="69" t="str">
        <f t="shared" ca="1" si="50"/>
        <v/>
      </c>
      <c r="AZ57" s="69" t="str">
        <f t="shared" ca="1" si="7"/>
        <v/>
      </c>
      <c r="BA57" s="69" t="str">
        <f t="shared" ca="1" si="8"/>
        <v/>
      </c>
      <c r="BB57" s="69" t="str">
        <f t="shared" ca="1" si="9"/>
        <v/>
      </c>
      <c r="BC57" s="69" t="str">
        <f t="shared" ca="1" si="10"/>
        <v/>
      </c>
      <c r="BD57" s="69" t="str">
        <f t="shared" ca="1" si="11"/>
        <v/>
      </c>
      <c r="BE57" s="69" t="str">
        <f t="shared" ca="1" si="12"/>
        <v/>
      </c>
      <c r="BF57" s="69" t="str">
        <f t="shared" ca="1" si="13"/>
        <v/>
      </c>
      <c r="BG57" s="69" t="str">
        <f t="shared" ca="1" si="14"/>
        <v/>
      </c>
      <c r="BH57" s="69" t="str">
        <f t="shared" ca="1" si="15"/>
        <v/>
      </c>
      <c r="BI57" s="69" t="str">
        <f t="shared" ca="1" si="16"/>
        <v/>
      </c>
      <c r="BJ57" s="69" t="str">
        <f t="shared" ca="1" si="17"/>
        <v/>
      </c>
      <c r="BK57" s="69" t="str">
        <f t="shared" ca="1" si="18"/>
        <v/>
      </c>
      <c r="BL57" s="69" t="str">
        <f t="shared" ca="1" si="19"/>
        <v/>
      </c>
      <c r="BM57" s="69" t="str">
        <f t="shared" ca="1" si="20"/>
        <v/>
      </c>
      <c r="BN57" s="69" t="str">
        <f t="shared" ca="1" si="21"/>
        <v/>
      </c>
      <c r="BO57" s="69" t="str">
        <f t="shared" ca="1" si="22"/>
        <v/>
      </c>
      <c r="BP57" s="69" t="str">
        <f t="shared" ca="1" si="23"/>
        <v/>
      </c>
      <c r="BQ57" s="69"/>
      <c r="BR57" s="69"/>
    </row>
    <row r="58" spans="1:70" x14ac:dyDescent="0.2">
      <c r="A58" t="e">
        <f>+#REF!</f>
        <v>#REF!</v>
      </c>
      <c r="B58" s="96" t="e">
        <f>+#REF!</f>
        <v>#REF!</v>
      </c>
      <c r="C58" s="124" t="e">
        <f>+#REF!</f>
        <v>#REF!</v>
      </c>
      <c r="D58" s="19" t="e">
        <f>+#REF!</f>
        <v>#REF!</v>
      </c>
      <c r="E58" s="115">
        <f t="shared" ca="1" si="51"/>
        <v>0</v>
      </c>
      <c r="F58" s="97">
        <f t="shared" ca="1" si="51"/>
        <v>0</v>
      </c>
      <c r="G58" s="97">
        <f t="shared" ca="1" si="51"/>
        <v>0</v>
      </c>
      <c r="H58" s="97">
        <f t="shared" ca="1" si="51"/>
        <v>0</v>
      </c>
      <c r="I58" s="97">
        <f t="shared" ca="1" si="51"/>
        <v>0</v>
      </c>
      <c r="J58" s="97">
        <f t="shared" ca="1" si="51"/>
        <v>0</v>
      </c>
      <c r="K58" s="97">
        <f t="shared" ca="1" si="51"/>
        <v>0</v>
      </c>
      <c r="L58" s="97">
        <f t="shared" ca="1" si="51"/>
        <v>0</v>
      </c>
      <c r="M58" s="97">
        <f t="shared" ca="1" si="51"/>
        <v>0</v>
      </c>
      <c r="N58" s="97">
        <f t="shared" ca="1" si="51"/>
        <v>0</v>
      </c>
      <c r="O58" s="97">
        <f t="shared" ca="1" si="52"/>
        <v>0</v>
      </c>
      <c r="P58" s="97">
        <f t="shared" ca="1" si="52"/>
        <v>0</v>
      </c>
      <c r="Q58" s="97">
        <f t="shared" ca="1" si="52"/>
        <v>0</v>
      </c>
      <c r="R58" s="97">
        <f t="shared" ca="1" si="52"/>
        <v>0</v>
      </c>
      <c r="S58" s="97">
        <f t="shared" ca="1" si="52"/>
        <v>0</v>
      </c>
      <c r="T58" s="97">
        <f t="shared" ca="1" si="52"/>
        <v>0</v>
      </c>
      <c r="U58" s="97">
        <f t="shared" ca="1" si="52"/>
        <v>0</v>
      </c>
      <c r="V58" s="97">
        <f t="shared" ca="1" si="52"/>
        <v>0</v>
      </c>
      <c r="W58" s="97">
        <f t="shared" ca="1" si="52"/>
        <v>0</v>
      </c>
      <c r="X58" s="97">
        <f t="shared" ca="1" si="52"/>
        <v>0</v>
      </c>
      <c r="Y58" s="189"/>
      <c r="Z58" s="115" t="str">
        <f t="shared" ca="1" si="24"/>
        <v/>
      </c>
      <c r="AA58" s="97" t="str">
        <f t="shared" ca="1" si="25"/>
        <v/>
      </c>
      <c r="AB58" s="118" t="str">
        <f t="shared" ca="1" si="26"/>
        <v/>
      </c>
      <c r="AC58" s="192">
        <f t="shared" ca="1" si="27"/>
        <v>0</v>
      </c>
      <c r="AD58" s="142">
        <f t="shared" ca="1" si="28"/>
        <v>0</v>
      </c>
      <c r="AE58" s="200">
        <f t="shared" ca="1" si="48"/>
        <v>0</v>
      </c>
      <c r="AF58" s="165">
        <f t="shared" ca="1" si="49"/>
        <v>0</v>
      </c>
      <c r="AG58" s="80"/>
      <c r="AH58" s="98" t="str">
        <f t="shared" ca="1" si="31"/>
        <v>No</v>
      </c>
      <c r="AI58" s="98" t="str">
        <f t="shared" ca="1" si="32"/>
        <v/>
      </c>
      <c r="AJ58" s="99" t="str">
        <f t="shared" ca="1" si="33"/>
        <v/>
      </c>
      <c r="AK58" s="99" t="str">
        <f t="shared" ca="1" si="34"/>
        <v/>
      </c>
      <c r="AL58" s="101" t="str">
        <f t="shared" ca="1" si="53"/>
        <v/>
      </c>
      <c r="AM58" s="101" t="str">
        <f t="shared" ca="1" si="53"/>
        <v/>
      </c>
      <c r="AN58" s="101" t="str">
        <f t="shared" ca="1" si="53"/>
        <v/>
      </c>
      <c r="AO58" s="101" t="str">
        <f t="shared" ca="1" si="35"/>
        <v/>
      </c>
      <c r="AP58" s="91"/>
      <c r="AR58" s="19">
        <f t="shared" si="6"/>
        <v>41</v>
      </c>
      <c r="AS58" s="18" t="e">
        <f t="shared" si="36"/>
        <v>#REF!</v>
      </c>
      <c r="AT58" s="55" t="str">
        <f ca="1">IF(Z58="","",+HLOOKUP(Z58,$E58:$X$98,$AR58,FALSE))</f>
        <v/>
      </c>
      <c r="AU58" s="55" t="str">
        <f ca="1">IF(AA58="","",+HLOOKUP(AA58,$E58:$X$98,$AR58,FALSE))</f>
        <v/>
      </c>
      <c r="AV58" s="138" t="str">
        <f ca="1">IF(AB58="","",+HLOOKUP(AB58,$E58:$X$98,$AR58,FALSE))</f>
        <v/>
      </c>
      <c r="AX58" s="69" t="str">
        <f t="shared" ca="1" si="37"/>
        <v/>
      </c>
      <c r="AY58" s="69" t="str">
        <f t="shared" ca="1" si="50"/>
        <v/>
      </c>
      <c r="AZ58" s="69" t="str">
        <f t="shared" ca="1" si="7"/>
        <v/>
      </c>
      <c r="BA58" s="69" t="str">
        <f t="shared" ca="1" si="8"/>
        <v/>
      </c>
      <c r="BB58" s="69" t="str">
        <f t="shared" ca="1" si="9"/>
        <v/>
      </c>
      <c r="BC58" s="69" t="str">
        <f t="shared" ca="1" si="10"/>
        <v/>
      </c>
      <c r="BD58" s="69" t="str">
        <f t="shared" ca="1" si="11"/>
        <v/>
      </c>
      <c r="BE58" s="69" t="str">
        <f t="shared" ca="1" si="12"/>
        <v/>
      </c>
      <c r="BF58" s="69" t="str">
        <f t="shared" ca="1" si="13"/>
        <v/>
      </c>
      <c r="BG58" s="69" t="str">
        <f t="shared" ca="1" si="14"/>
        <v/>
      </c>
      <c r="BH58" s="69" t="str">
        <f t="shared" ca="1" si="15"/>
        <v/>
      </c>
      <c r="BI58" s="69" t="str">
        <f t="shared" ca="1" si="16"/>
        <v/>
      </c>
      <c r="BJ58" s="69" t="str">
        <f t="shared" ca="1" si="17"/>
        <v/>
      </c>
      <c r="BK58" s="69" t="str">
        <f t="shared" ca="1" si="18"/>
        <v/>
      </c>
      <c r="BL58" s="69" t="str">
        <f t="shared" ca="1" si="19"/>
        <v/>
      </c>
      <c r="BM58" s="69" t="str">
        <f t="shared" ca="1" si="20"/>
        <v/>
      </c>
      <c r="BN58" s="69" t="str">
        <f t="shared" ca="1" si="21"/>
        <v/>
      </c>
      <c r="BO58" s="69" t="str">
        <f t="shared" ca="1" si="22"/>
        <v/>
      </c>
      <c r="BP58" s="69" t="str">
        <f t="shared" ca="1" si="23"/>
        <v/>
      </c>
      <c r="BQ58" s="69"/>
      <c r="BR58" s="69"/>
    </row>
    <row r="59" spans="1:70" x14ac:dyDescent="0.2">
      <c r="A59" t="e">
        <f>+#REF!</f>
        <v>#REF!</v>
      </c>
      <c r="B59" t="e">
        <f>+#REF!</f>
        <v>#REF!</v>
      </c>
      <c r="C59" s="123" t="e">
        <f>+#REF!</f>
        <v>#REF!</v>
      </c>
      <c r="D59" s="19" t="e">
        <f>+#REF!</f>
        <v>#REF!</v>
      </c>
      <c r="E59" s="114">
        <f t="shared" ca="1" si="51"/>
        <v>0</v>
      </c>
      <c r="F59" s="36">
        <f t="shared" ca="1" si="51"/>
        <v>0</v>
      </c>
      <c r="G59" s="36">
        <f t="shared" ca="1" si="51"/>
        <v>0</v>
      </c>
      <c r="H59" s="36">
        <f t="shared" ca="1" si="51"/>
        <v>0</v>
      </c>
      <c r="I59" s="36">
        <f t="shared" ca="1" si="51"/>
        <v>0</v>
      </c>
      <c r="J59" s="36">
        <f t="shared" ca="1" si="51"/>
        <v>0</v>
      </c>
      <c r="K59" s="36">
        <f t="shared" ca="1" si="51"/>
        <v>0</v>
      </c>
      <c r="L59" s="36">
        <f t="shared" ca="1" si="51"/>
        <v>0</v>
      </c>
      <c r="M59" s="36">
        <f t="shared" ca="1" si="51"/>
        <v>0</v>
      </c>
      <c r="N59" s="36">
        <f t="shared" ca="1" si="51"/>
        <v>0</v>
      </c>
      <c r="O59" s="36">
        <f t="shared" ca="1" si="52"/>
        <v>0</v>
      </c>
      <c r="P59" s="36">
        <f t="shared" ca="1" si="52"/>
        <v>0</v>
      </c>
      <c r="Q59" s="36">
        <f t="shared" ca="1" si="52"/>
        <v>0</v>
      </c>
      <c r="R59" s="36">
        <f t="shared" ca="1" si="52"/>
        <v>0</v>
      </c>
      <c r="S59" s="36">
        <f t="shared" ca="1" si="52"/>
        <v>0</v>
      </c>
      <c r="T59" s="36">
        <f t="shared" ca="1" si="52"/>
        <v>0</v>
      </c>
      <c r="U59" s="36">
        <f t="shared" ca="1" si="52"/>
        <v>0</v>
      </c>
      <c r="V59" s="36">
        <f t="shared" ca="1" si="52"/>
        <v>0</v>
      </c>
      <c r="W59" s="36">
        <f t="shared" ca="1" si="52"/>
        <v>0</v>
      </c>
      <c r="X59" s="36">
        <f t="shared" ca="1" si="52"/>
        <v>0</v>
      </c>
      <c r="Y59" s="56"/>
      <c r="Z59" s="114" t="str">
        <f t="shared" ca="1" si="24"/>
        <v/>
      </c>
      <c r="AA59" s="36" t="str">
        <f t="shared" ca="1" si="25"/>
        <v/>
      </c>
      <c r="AB59" s="117" t="str">
        <f t="shared" ca="1" si="26"/>
        <v/>
      </c>
      <c r="AC59" s="121">
        <f t="shared" ca="1" si="27"/>
        <v>0</v>
      </c>
      <c r="AD59" s="141">
        <f t="shared" ca="1" si="28"/>
        <v>0</v>
      </c>
      <c r="AE59" s="199">
        <f t="shared" ca="1" si="48"/>
        <v>0</v>
      </c>
      <c r="AF59" s="164">
        <f t="shared" ca="1" si="49"/>
        <v>0</v>
      </c>
      <c r="AG59" s="106"/>
      <c r="AH59" s="92" t="str">
        <f t="shared" ca="1" si="31"/>
        <v>No</v>
      </c>
      <c r="AI59" s="92" t="str">
        <f t="shared" ca="1" si="32"/>
        <v/>
      </c>
      <c r="AJ59" s="93" t="str">
        <f t="shared" ca="1" si="33"/>
        <v/>
      </c>
      <c r="AK59" s="93" t="str">
        <f t="shared" ca="1" si="34"/>
        <v/>
      </c>
      <c r="AL59" s="91" t="str">
        <f t="shared" ca="1" si="53"/>
        <v/>
      </c>
      <c r="AM59" s="91" t="str">
        <f t="shared" ca="1" si="53"/>
        <v/>
      </c>
      <c r="AN59" s="91" t="str">
        <f t="shared" ca="1" si="53"/>
        <v/>
      </c>
      <c r="AO59" s="91" t="str">
        <f t="shared" ca="1" si="35"/>
        <v/>
      </c>
      <c r="AP59" s="91"/>
      <c r="AR59" s="19">
        <f t="shared" si="6"/>
        <v>40</v>
      </c>
      <c r="AS59" s="18" t="e">
        <f t="shared" si="36"/>
        <v>#REF!</v>
      </c>
      <c r="AT59" s="55" t="str">
        <f ca="1">IF(Z59="","",+HLOOKUP(Z59,$E59:$X$98,$AR59,FALSE))</f>
        <v/>
      </c>
      <c r="AU59" s="55" t="str">
        <f ca="1">IF(AA59="","",+HLOOKUP(AA59,$E59:$X$98,$AR59,FALSE))</f>
        <v/>
      </c>
      <c r="AV59" s="138" t="str">
        <f ca="1">IF(AB59="","",+HLOOKUP(AB59,$E59:$X$98,$AR59,FALSE))</f>
        <v/>
      </c>
      <c r="AX59" s="69" t="str">
        <f t="shared" ca="1" si="37"/>
        <v/>
      </c>
      <c r="AY59" s="69" t="str">
        <f t="shared" ca="1" si="50"/>
        <v/>
      </c>
      <c r="AZ59" s="69" t="str">
        <f t="shared" ca="1" si="7"/>
        <v/>
      </c>
      <c r="BA59" s="69" t="str">
        <f t="shared" ca="1" si="8"/>
        <v/>
      </c>
      <c r="BB59" s="69" t="str">
        <f t="shared" ca="1" si="9"/>
        <v/>
      </c>
      <c r="BC59" s="69" t="str">
        <f t="shared" ca="1" si="10"/>
        <v/>
      </c>
      <c r="BD59" s="69" t="str">
        <f t="shared" ca="1" si="11"/>
        <v/>
      </c>
      <c r="BE59" s="69" t="str">
        <f t="shared" ca="1" si="12"/>
        <v/>
      </c>
      <c r="BF59" s="69" t="str">
        <f t="shared" ca="1" si="13"/>
        <v/>
      </c>
      <c r="BG59" s="69" t="str">
        <f t="shared" ca="1" si="14"/>
        <v/>
      </c>
      <c r="BH59" s="69" t="str">
        <f t="shared" ca="1" si="15"/>
        <v/>
      </c>
      <c r="BI59" s="69" t="str">
        <f t="shared" ca="1" si="16"/>
        <v/>
      </c>
      <c r="BJ59" s="69" t="str">
        <f t="shared" ca="1" si="17"/>
        <v/>
      </c>
      <c r="BK59" s="69" t="str">
        <f t="shared" ca="1" si="18"/>
        <v/>
      </c>
      <c r="BL59" s="69" t="str">
        <f t="shared" ca="1" si="19"/>
        <v/>
      </c>
      <c r="BM59" s="69" t="str">
        <f t="shared" ca="1" si="20"/>
        <v/>
      </c>
      <c r="BN59" s="69" t="str">
        <f t="shared" ca="1" si="21"/>
        <v/>
      </c>
      <c r="BO59" s="69" t="str">
        <f t="shared" ca="1" si="22"/>
        <v/>
      </c>
      <c r="BP59" s="69" t="str">
        <f t="shared" ca="1" si="23"/>
        <v/>
      </c>
      <c r="BQ59" s="69"/>
      <c r="BR59" s="69"/>
    </row>
    <row r="60" spans="1:70" x14ac:dyDescent="0.2">
      <c r="A60" t="e">
        <f>+#REF!</f>
        <v>#REF!</v>
      </c>
      <c r="B60" t="e">
        <f>+#REF!</f>
        <v>#REF!</v>
      </c>
      <c r="C60" s="123" t="e">
        <f>+#REF!</f>
        <v>#REF!</v>
      </c>
      <c r="D60" s="19" t="e">
        <f>+#REF!</f>
        <v>#REF!</v>
      </c>
      <c r="E60" s="114">
        <f t="shared" ca="1" si="51"/>
        <v>0</v>
      </c>
      <c r="F60" s="36">
        <f t="shared" ca="1" si="51"/>
        <v>0</v>
      </c>
      <c r="G60" s="36">
        <f t="shared" ca="1" si="51"/>
        <v>0</v>
      </c>
      <c r="H60" s="36">
        <f t="shared" ca="1" si="51"/>
        <v>0</v>
      </c>
      <c r="I60" s="36">
        <f t="shared" ca="1" si="51"/>
        <v>0</v>
      </c>
      <c r="J60" s="36">
        <f t="shared" ca="1" si="51"/>
        <v>0</v>
      </c>
      <c r="K60" s="36">
        <f t="shared" ca="1" si="51"/>
        <v>0</v>
      </c>
      <c r="L60" s="36">
        <f t="shared" ca="1" si="51"/>
        <v>0</v>
      </c>
      <c r="M60" s="36">
        <f t="shared" ca="1" si="51"/>
        <v>0</v>
      </c>
      <c r="N60" s="36">
        <f t="shared" ca="1" si="51"/>
        <v>0</v>
      </c>
      <c r="O60" s="36">
        <f t="shared" ca="1" si="52"/>
        <v>0</v>
      </c>
      <c r="P60" s="36">
        <f t="shared" ca="1" si="52"/>
        <v>0</v>
      </c>
      <c r="Q60" s="36">
        <f t="shared" ca="1" si="52"/>
        <v>0</v>
      </c>
      <c r="R60" s="36">
        <f t="shared" ca="1" si="52"/>
        <v>0</v>
      </c>
      <c r="S60" s="36">
        <f t="shared" ca="1" si="52"/>
        <v>0</v>
      </c>
      <c r="T60" s="36">
        <f t="shared" ca="1" si="52"/>
        <v>0</v>
      </c>
      <c r="U60" s="36">
        <f t="shared" ca="1" si="52"/>
        <v>0</v>
      </c>
      <c r="V60" s="36">
        <f t="shared" ca="1" si="52"/>
        <v>0</v>
      </c>
      <c r="W60" s="36">
        <f t="shared" ca="1" si="52"/>
        <v>0</v>
      </c>
      <c r="X60" s="36">
        <f t="shared" ca="1" si="52"/>
        <v>0</v>
      </c>
      <c r="Y60" s="56"/>
      <c r="Z60" s="114" t="str">
        <f t="shared" ca="1" si="24"/>
        <v/>
      </c>
      <c r="AA60" s="36" t="str">
        <f t="shared" ca="1" si="25"/>
        <v/>
      </c>
      <c r="AB60" s="117" t="str">
        <f t="shared" ca="1" si="26"/>
        <v/>
      </c>
      <c r="AC60" s="121">
        <f t="shared" ca="1" si="27"/>
        <v>0</v>
      </c>
      <c r="AD60" s="141">
        <f t="shared" ca="1" si="28"/>
        <v>0</v>
      </c>
      <c r="AE60" s="199">
        <f t="shared" ca="1" si="48"/>
        <v>0</v>
      </c>
      <c r="AF60" s="164">
        <f t="shared" ca="1" si="49"/>
        <v>0</v>
      </c>
      <c r="AG60" s="106"/>
      <c r="AH60" s="92" t="str">
        <f t="shared" ca="1" si="31"/>
        <v>No</v>
      </c>
      <c r="AI60" s="92" t="str">
        <f t="shared" ca="1" si="32"/>
        <v/>
      </c>
      <c r="AJ60" s="93" t="str">
        <f t="shared" ca="1" si="33"/>
        <v/>
      </c>
      <c r="AK60" s="93" t="str">
        <f t="shared" ca="1" si="34"/>
        <v/>
      </c>
      <c r="AL60" s="91" t="str">
        <f t="shared" ca="1" si="53"/>
        <v/>
      </c>
      <c r="AM60" s="91" t="str">
        <f t="shared" ca="1" si="53"/>
        <v/>
      </c>
      <c r="AN60" s="91" t="str">
        <f t="shared" ca="1" si="53"/>
        <v/>
      </c>
      <c r="AO60" s="91" t="str">
        <f t="shared" ca="1" si="35"/>
        <v/>
      </c>
      <c r="AP60" s="91"/>
      <c r="AR60" s="19">
        <f t="shared" si="6"/>
        <v>39</v>
      </c>
      <c r="AS60" s="18" t="e">
        <f t="shared" si="36"/>
        <v>#REF!</v>
      </c>
      <c r="AT60" s="55" t="str">
        <f ca="1">IF(Z60="","",+HLOOKUP(Z60,$E60:$X$98,$AR60,FALSE))</f>
        <v/>
      </c>
      <c r="AU60" s="55" t="str">
        <f ca="1">IF(AA60="","",+HLOOKUP(AA60,$E60:$X$98,$AR60,FALSE))</f>
        <v/>
      </c>
      <c r="AV60" s="138" t="str">
        <f ca="1">IF(AB60="","",+HLOOKUP(AB60,$E60:$X$98,$AR60,FALSE))</f>
        <v/>
      </c>
      <c r="AX60" s="69" t="str">
        <f t="shared" ca="1" si="37"/>
        <v/>
      </c>
      <c r="AY60" s="69" t="str">
        <f t="shared" ca="1" si="50"/>
        <v/>
      </c>
      <c r="AZ60" s="69" t="str">
        <f t="shared" ca="1" si="7"/>
        <v/>
      </c>
      <c r="BA60" s="69" t="str">
        <f t="shared" ca="1" si="8"/>
        <v/>
      </c>
      <c r="BB60" s="69" t="str">
        <f t="shared" ca="1" si="9"/>
        <v/>
      </c>
      <c r="BC60" s="69" t="str">
        <f t="shared" ca="1" si="10"/>
        <v/>
      </c>
      <c r="BD60" s="69" t="str">
        <f t="shared" ca="1" si="11"/>
        <v/>
      </c>
      <c r="BE60" s="69" t="str">
        <f t="shared" ca="1" si="12"/>
        <v/>
      </c>
      <c r="BF60" s="69" t="str">
        <f t="shared" ca="1" si="13"/>
        <v/>
      </c>
      <c r="BG60" s="69" t="str">
        <f t="shared" ca="1" si="14"/>
        <v/>
      </c>
      <c r="BH60" s="69" t="str">
        <f t="shared" ca="1" si="15"/>
        <v/>
      </c>
      <c r="BI60" s="69" t="str">
        <f t="shared" ca="1" si="16"/>
        <v/>
      </c>
      <c r="BJ60" s="69" t="str">
        <f t="shared" ca="1" si="17"/>
        <v/>
      </c>
      <c r="BK60" s="69" t="str">
        <f t="shared" ca="1" si="18"/>
        <v/>
      </c>
      <c r="BL60" s="69" t="str">
        <f t="shared" ca="1" si="19"/>
        <v/>
      </c>
      <c r="BM60" s="69" t="str">
        <f t="shared" ca="1" si="20"/>
        <v/>
      </c>
      <c r="BN60" s="69" t="str">
        <f t="shared" ca="1" si="21"/>
        <v/>
      </c>
      <c r="BO60" s="69" t="str">
        <f t="shared" ca="1" si="22"/>
        <v/>
      </c>
      <c r="BP60" s="69" t="str">
        <f t="shared" ca="1" si="23"/>
        <v/>
      </c>
      <c r="BQ60" s="69"/>
      <c r="BR60" s="69"/>
    </row>
    <row r="61" spans="1:70" x14ac:dyDescent="0.2">
      <c r="A61" t="e">
        <f>+#REF!</f>
        <v>#REF!</v>
      </c>
      <c r="B61" s="96" t="e">
        <f>+#REF!</f>
        <v>#REF!</v>
      </c>
      <c r="C61" s="124" t="e">
        <f>+#REF!</f>
        <v>#REF!</v>
      </c>
      <c r="D61" s="19" t="e">
        <f>+#REF!</f>
        <v>#REF!</v>
      </c>
      <c r="E61" s="115">
        <f t="shared" ref="E61:N70" ca="1" si="54">ROUND(IF(ISERROR(INDEX(INDIRECT(E$101),MATCH($B61,INDIRECT(E$102),0),14)),0,INDEX(INDIRECT(E$101),MATCH($B61,INDIRECT(E$102),0),14)),3)</f>
        <v>0</v>
      </c>
      <c r="F61" s="97">
        <f t="shared" ca="1" si="54"/>
        <v>0</v>
      </c>
      <c r="G61" s="97">
        <f t="shared" ca="1" si="54"/>
        <v>0</v>
      </c>
      <c r="H61" s="97">
        <f t="shared" ca="1" si="54"/>
        <v>0</v>
      </c>
      <c r="I61" s="97">
        <f t="shared" ca="1" si="54"/>
        <v>0</v>
      </c>
      <c r="J61" s="97">
        <f t="shared" ca="1" si="54"/>
        <v>0</v>
      </c>
      <c r="K61" s="97">
        <f t="shared" ca="1" si="54"/>
        <v>0</v>
      </c>
      <c r="L61" s="97">
        <f t="shared" ca="1" si="54"/>
        <v>0</v>
      </c>
      <c r="M61" s="97">
        <f t="shared" ca="1" si="54"/>
        <v>0</v>
      </c>
      <c r="N61" s="97">
        <f t="shared" ca="1" si="54"/>
        <v>0</v>
      </c>
      <c r="O61" s="97">
        <f t="shared" ref="O61:X70" ca="1" si="55">ROUND(IF(ISERROR(INDEX(INDIRECT(O$101),MATCH($B61,INDIRECT(O$102),0),14)),0,INDEX(INDIRECT(O$101),MATCH($B61,INDIRECT(O$102),0),14)),3)</f>
        <v>0</v>
      </c>
      <c r="P61" s="97">
        <f t="shared" ca="1" si="55"/>
        <v>0</v>
      </c>
      <c r="Q61" s="97">
        <f t="shared" ca="1" si="55"/>
        <v>0</v>
      </c>
      <c r="R61" s="97">
        <f t="shared" ca="1" si="55"/>
        <v>0</v>
      </c>
      <c r="S61" s="97">
        <f t="shared" ca="1" si="55"/>
        <v>0</v>
      </c>
      <c r="T61" s="97">
        <f t="shared" ca="1" si="55"/>
        <v>0</v>
      </c>
      <c r="U61" s="97">
        <f t="shared" ca="1" si="55"/>
        <v>0</v>
      </c>
      <c r="V61" s="97">
        <f t="shared" ca="1" si="55"/>
        <v>0</v>
      </c>
      <c r="W61" s="97">
        <f t="shared" ca="1" si="55"/>
        <v>0</v>
      </c>
      <c r="X61" s="97">
        <f t="shared" ca="1" si="55"/>
        <v>0</v>
      </c>
      <c r="Y61" s="189"/>
      <c r="Z61" s="115" t="str">
        <f t="shared" ca="1" si="24"/>
        <v/>
      </c>
      <c r="AA61" s="97" t="str">
        <f t="shared" ca="1" si="25"/>
        <v/>
      </c>
      <c r="AB61" s="118" t="str">
        <f t="shared" ca="1" si="26"/>
        <v/>
      </c>
      <c r="AC61" s="192">
        <f t="shared" ca="1" si="27"/>
        <v>0</v>
      </c>
      <c r="AD61" s="142">
        <f t="shared" ca="1" si="28"/>
        <v>0</v>
      </c>
      <c r="AE61" s="200">
        <f t="shared" ca="1" si="48"/>
        <v>0</v>
      </c>
      <c r="AF61" s="165">
        <f t="shared" ca="1" si="49"/>
        <v>0</v>
      </c>
      <c r="AG61" s="80"/>
      <c r="AH61" s="98" t="str">
        <f t="shared" ca="1" si="31"/>
        <v>No</v>
      </c>
      <c r="AI61" s="98" t="str">
        <f t="shared" ca="1" si="32"/>
        <v/>
      </c>
      <c r="AJ61" s="99" t="str">
        <f t="shared" ca="1" si="33"/>
        <v/>
      </c>
      <c r="AK61" s="99" t="str">
        <f t="shared" ca="1" si="34"/>
        <v/>
      </c>
      <c r="AL61" s="101" t="str">
        <f t="shared" ca="1" si="53"/>
        <v/>
      </c>
      <c r="AM61" s="101" t="str">
        <f t="shared" ca="1" si="53"/>
        <v/>
      </c>
      <c r="AN61" s="101" t="str">
        <f t="shared" ca="1" si="53"/>
        <v/>
      </c>
      <c r="AO61" s="101" t="str">
        <f t="shared" ca="1" si="35"/>
        <v/>
      </c>
      <c r="AP61" s="91"/>
      <c r="AR61" s="19">
        <f t="shared" si="6"/>
        <v>38</v>
      </c>
      <c r="AS61" s="18" t="e">
        <f t="shared" si="36"/>
        <v>#REF!</v>
      </c>
      <c r="AT61" s="55" t="str">
        <f ca="1">IF(Z61="","",+HLOOKUP(Z61,$E61:$X$98,$AR61,FALSE))</f>
        <v/>
      </c>
      <c r="AU61" s="55" t="str">
        <f ca="1">IF(AA61="","",+HLOOKUP(AA61,$E61:$X$98,$AR61,FALSE))</f>
        <v/>
      </c>
      <c r="AV61" s="138" t="str">
        <f ca="1">IF(AB61="","",+HLOOKUP(AB61,$E61:$X$98,$AR61,FALSE))</f>
        <v/>
      </c>
      <c r="AX61" s="69" t="str">
        <f t="shared" ca="1" si="37"/>
        <v/>
      </c>
      <c r="AY61" s="69" t="str">
        <f t="shared" ca="1" si="50"/>
        <v/>
      </c>
      <c r="AZ61" s="69" t="str">
        <f t="shared" ca="1" si="7"/>
        <v/>
      </c>
      <c r="BA61" s="69" t="str">
        <f t="shared" ca="1" si="8"/>
        <v/>
      </c>
      <c r="BB61" s="69" t="str">
        <f t="shared" ca="1" si="9"/>
        <v/>
      </c>
      <c r="BC61" s="69" t="str">
        <f t="shared" ca="1" si="10"/>
        <v/>
      </c>
      <c r="BD61" s="69" t="str">
        <f t="shared" ca="1" si="11"/>
        <v/>
      </c>
      <c r="BE61" s="69" t="str">
        <f t="shared" ca="1" si="12"/>
        <v/>
      </c>
      <c r="BF61" s="69" t="str">
        <f t="shared" ca="1" si="13"/>
        <v/>
      </c>
      <c r="BG61" s="69" t="str">
        <f t="shared" ca="1" si="14"/>
        <v/>
      </c>
      <c r="BH61" s="69" t="str">
        <f t="shared" ca="1" si="15"/>
        <v/>
      </c>
      <c r="BI61" s="69" t="str">
        <f t="shared" ca="1" si="16"/>
        <v/>
      </c>
      <c r="BJ61" s="69" t="str">
        <f t="shared" ca="1" si="17"/>
        <v/>
      </c>
      <c r="BK61" s="69" t="str">
        <f t="shared" ca="1" si="18"/>
        <v/>
      </c>
      <c r="BL61" s="69" t="str">
        <f t="shared" ca="1" si="19"/>
        <v/>
      </c>
      <c r="BM61" s="69" t="str">
        <f t="shared" ca="1" si="20"/>
        <v/>
      </c>
      <c r="BN61" s="69" t="str">
        <f t="shared" ca="1" si="21"/>
        <v/>
      </c>
      <c r="BO61" s="69" t="str">
        <f t="shared" ca="1" si="22"/>
        <v/>
      </c>
      <c r="BP61" s="69" t="str">
        <f t="shared" ca="1" si="23"/>
        <v/>
      </c>
      <c r="BQ61" s="69"/>
      <c r="BR61" s="69"/>
    </row>
    <row r="62" spans="1:70" x14ac:dyDescent="0.2">
      <c r="A62" t="e">
        <f>+#REF!</f>
        <v>#REF!</v>
      </c>
      <c r="B62" t="e">
        <f>+#REF!</f>
        <v>#REF!</v>
      </c>
      <c r="C62" s="123" t="e">
        <f>+#REF!</f>
        <v>#REF!</v>
      </c>
      <c r="D62" s="19" t="e">
        <f>+#REF!</f>
        <v>#REF!</v>
      </c>
      <c r="E62" s="114">
        <f t="shared" ca="1" si="54"/>
        <v>0</v>
      </c>
      <c r="F62" s="36">
        <f t="shared" ca="1" si="54"/>
        <v>0</v>
      </c>
      <c r="G62" s="36">
        <f t="shared" ca="1" si="54"/>
        <v>0</v>
      </c>
      <c r="H62" s="36">
        <f t="shared" ca="1" si="54"/>
        <v>0</v>
      </c>
      <c r="I62" s="36">
        <f t="shared" ca="1" si="54"/>
        <v>0</v>
      </c>
      <c r="J62" s="36">
        <f t="shared" ca="1" si="54"/>
        <v>0</v>
      </c>
      <c r="K62" s="36">
        <f t="shared" ca="1" si="54"/>
        <v>0</v>
      </c>
      <c r="L62" s="36">
        <f t="shared" ca="1" si="54"/>
        <v>0</v>
      </c>
      <c r="M62" s="36">
        <f t="shared" ca="1" si="54"/>
        <v>0</v>
      </c>
      <c r="N62" s="36">
        <f t="shared" ca="1" si="54"/>
        <v>0</v>
      </c>
      <c r="O62" s="36">
        <f t="shared" ca="1" si="55"/>
        <v>0</v>
      </c>
      <c r="P62" s="36">
        <f t="shared" ca="1" si="55"/>
        <v>0</v>
      </c>
      <c r="Q62" s="36">
        <f t="shared" ca="1" si="55"/>
        <v>0</v>
      </c>
      <c r="R62" s="36">
        <f t="shared" ca="1" si="55"/>
        <v>0</v>
      </c>
      <c r="S62" s="36">
        <f t="shared" ca="1" si="55"/>
        <v>0</v>
      </c>
      <c r="T62" s="36">
        <f t="shared" ca="1" si="55"/>
        <v>0</v>
      </c>
      <c r="U62" s="36">
        <f t="shared" ca="1" si="55"/>
        <v>0</v>
      </c>
      <c r="V62" s="36">
        <f t="shared" ca="1" si="55"/>
        <v>0</v>
      </c>
      <c r="W62" s="36">
        <f t="shared" ca="1" si="55"/>
        <v>0</v>
      </c>
      <c r="X62" s="36">
        <f t="shared" ca="1" si="55"/>
        <v>0</v>
      </c>
      <c r="Y62" s="56"/>
      <c r="Z62" s="114" t="str">
        <f t="shared" ca="1" si="24"/>
        <v/>
      </c>
      <c r="AA62" s="36" t="str">
        <f t="shared" ca="1" si="25"/>
        <v/>
      </c>
      <c r="AB62" s="117" t="str">
        <f t="shared" ca="1" si="26"/>
        <v/>
      </c>
      <c r="AC62" s="121">
        <f t="shared" ca="1" si="27"/>
        <v>0</v>
      </c>
      <c r="AD62" s="141">
        <f t="shared" ca="1" si="28"/>
        <v>0</v>
      </c>
      <c r="AE62" s="199">
        <f t="shared" ca="1" si="48"/>
        <v>0</v>
      </c>
      <c r="AF62" s="164">
        <f t="shared" ca="1" si="49"/>
        <v>0</v>
      </c>
      <c r="AG62" s="106"/>
      <c r="AH62" s="92" t="str">
        <f t="shared" ca="1" si="31"/>
        <v>No</v>
      </c>
      <c r="AI62" s="92" t="str">
        <f t="shared" ca="1" si="32"/>
        <v/>
      </c>
      <c r="AJ62" s="93" t="str">
        <f t="shared" ca="1" si="33"/>
        <v/>
      </c>
      <c r="AK62" s="93" t="str">
        <f t="shared" ca="1" si="34"/>
        <v/>
      </c>
      <c r="AL62" s="91" t="str">
        <f t="shared" ca="1" si="53"/>
        <v/>
      </c>
      <c r="AM62" s="91" t="str">
        <f t="shared" ca="1" si="53"/>
        <v/>
      </c>
      <c r="AN62" s="91" t="str">
        <f t="shared" ca="1" si="53"/>
        <v/>
      </c>
      <c r="AO62" s="91" t="str">
        <f t="shared" ca="1" si="35"/>
        <v/>
      </c>
      <c r="AP62" s="91"/>
      <c r="AR62" s="19">
        <f t="shared" si="6"/>
        <v>37</v>
      </c>
      <c r="AS62" s="18" t="e">
        <f t="shared" si="36"/>
        <v>#REF!</v>
      </c>
      <c r="AT62" s="55" t="str">
        <f ca="1">IF(Z62="","",+HLOOKUP(Z62,$E62:$X$98,$AR62,FALSE))</f>
        <v/>
      </c>
      <c r="AU62" s="55" t="str">
        <f ca="1">IF(AA62="","",+HLOOKUP(AA62,$E62:$X$98,$AR62,FALSE))</f>
        <v/>
      </c>
      <c r="AV62" s="138" t="str">
        <f ca="1">IF(AB62="","",+HLOOKUP(AB62,$E62:$X$98,$AR62,FALSE))</f>
        <v/>
      </c>
      <c r="AX62" s="69" t="str">
        <f t="shared" ca="1" si="37"/>
        <v/>
      </c>
      <c r="AY62" s="69" t="str">
        <f t="shared" ca="1" si="50"/>
        <v/>
      </c>
      <c r="AZ62" s="69" t="str">
        <f t="shared" ca="1" si="7"/>
        <v/>
      </c>
      <c r="BA62" s="69" t="str">
        <f t="shared" ca="1" si="8"/>
        <v/>
      </c>
      <c r="BB62" s="69" t="str">
        <f t="shared" ca="1" si="9"/>
        <v/>
      </c>
      <c r="BC62" s="69" t="str">
        <f t="shared" ca="1" si="10"/>
        <v/>
      </c>
      <c r="BD62" s="69" t="str">
        <f t="shared" ca="1" si="11"/>
        <v/>
      </c>
      <c r="BE62" s="69" t="str">
        <f t="shared" ca="1" si="12"/>
        <v/>
      </c>
      <c r="BF62" s="69" t="str">
        <f t="shared" ca="1" si="13"/>
        <v/>
      </c>
      <c r="BG62" s="69" t="str">
        <f t="shared" ca="1" si="14"/>
        <v/>
      </c>
      <c r="BH62" s="69" t="str">
        <f t="shared" ca="1" si="15"/>
        <v/>
      </c>
      <c r="BI62" s="69" t="str">
        <f t="shared" ca="1" si="16"/>
        <v/>
      </c>
      <c r="BJ62" s="69" t="str">
        <f t="shared" ca="1" si="17"/>
        <v/>
      </c>
      <c r="BK62" s="69" t="str">
        <f t="shared" ca="1" si="18"/>
        <v/>
      </c>
      <c r="BL62" s="69" t="str">
        <f t="shared" ca="1" si="19"/>
        <v/>
      </c>
      <c r="BM62" s="69" t="str">
        <f t="shared" ca="1" si="20"/>
        <v/>
      </c>
      <c r="BN62" s="69" t="str">
        <f t="shared" ca="1" si="21"/>
        <v/>
      </c>
      <c r="BO62" s="69" t="str">
        <f t="shared" ca="1" si="22"/>
        <v/>
      </c>
      <c r="BP62" s="69" t="str">
        <f t="shared" ca="1" si="23"/>
        <v/>
      </c>
      <c r="BQ62" s="69"/>
      <c r="BR62" s="69"/>
    </row>
    <row r="63" spans="1:70" x14ac:dyDescent="0.2">
      <c r="A63" t="e">
        <f>+#REF!</f>
        <v>#REF!</v>
      </c>
      <c r="B63" t="e">
        <f>+#REF!</f>
        <v>#REF!</v>
      </c>
      <c r="C63" s="123" t="e">
        <f>+#REF!</f>
        <v>#REF!</v>
      </c>
      <c r="D63" s="19" t="e">
        <f>+#REF!</f>
        <v>#REF!</v>
      </c>
      <c r="E63" s="114">
        <f t="shared" ca="1" si="54"/>
        <v>0</v>
      </c>
      <c r="F63" s="36">
        <f t="shared" ca="1" si="54"/>
        <v>0</v>
      </c>
      <c r="G63" s="36">
        <f t="shared" ca="1" si="54"/>
        <v>0</v>
      </c>
      <c r="H63" s="36">
        <f t="shared" ca="1" si="54"/>
        <v>0</v>
      </c>
      <c r="I63" s="36">
        <f t="shared" ca="1" si="54"/>
        <v>0</v>
      </c>
      <c r="J63" s="36">
        <f t="shared" ca="1" si="54"/>
        <v>0</v>
      </c>
      <c r="K63" s="36">
        <f t="shared" ca="1" si="54"/>
        <v>0</v>
      </c>
      <c r="L63" s="36">
        <f t="shared" ca="1" si="54"/>
        <v>0</v>
      </c>
      <c r="M63" s="36">
        <f t="shared" ca="1" si="54"/>
        <v>0</v>
      </c>
      <c r="N63" s="36">
        <f t="shared" ca="1" si="54"/>
        <v>0</v>
      </c>
      <c r="O63" s="36">
        <f t="shared" ca="1" si="55"/>
        <v>0</v>
      </c>
      <c r="P63" s="36">
        <f t="shared" ca="1" si="55"/>
        <v>0</v>
      </c>
      <c r="Q63" s="36">
        <f t="shared" ca="1" si="55"/>
        <v>0</v>
      </c>
      <c r="R63" s="36">
        <f t="shared" ca="1" si="55"/>
        <v>0</v>
      </c>
      <c r="S63" s="36">
        <f t="shared" ca="1" si="55"/>
        <v>0</v>
      </c>
      <c r="T63" s="36">
        <f t="shared" ca="1" si="55"/>
        <v>0</v>
      </c>
      <c r="U63" s="36">
        <f t="shared" ca="1" si="55"/>
        <v>0</v>
      </c>
      <c r="V63" s="36">
        <f t="shared" ca="1" si="55"/>
        <v>0</v>
      </c>
      <c r="W63" s="36">
        <f t="shared" ca="1" si="55"/>
        <v>0</v>
      </c>
      <c r="X63" s="36">
        <f t="shared" ca="1" si="55"/>
        <v>0</v>
      </c>
      <c r="Y63" s="56"/>
      <c r="Z63" s="114" t="str">
        <f t="shared" ca="1" si="24"/>
        <v/>
      </c>
      <c r="AA63" s="36" t="str">
        <f t="shared" ca="1" si="25"/>
        <v/>
      </c>
      <c r="AB63" s="117" t="str">
        <f t="shared" ca="1" si="26"/>
        <v/>
      </c>
      <c r="AC63" s="121">
        <f t="shared" ca="1" si="27"/>
        <v>0</v>
      </c>
      <c r="AD63" s="141">
        <f t="shared" ca="1" si="28"/>
        <v>0</v>
      </c>
      <c r="AE63" s="199">
        <f t="shared" ca="1" si="48"/>
        <v>0</v>
      </c>
      <c r="AF63" s="164">
        <f t="shared" ca="1" si="49"/>
        <v>0</v>
      </c>
      <c r="AG63" s="106"/>
      <c r="AH63" s="92" t="str">
        <f t="shared" ca="1" si="31"/>
        <v>No</v>
      </c>
      <c r="AI63" s="92" t="str">
        <f t="shared" ca="1" si="32"/>
        <v/>
      </c>
      <c r="AJ63" s="93" t="str">
        <f t="shared" ca="1" si="33"/>
        <v/>
      </c>
      <c r="AK63" s="93" t="str">
        <f t="shared" ca="1" si="34"/>
        <v/>
      </c>
      <c r="AL63" s="91" t="str">
        <f t="shared" ca="1" si="53"/>
        <v/>
      </c>
      <c r="AM63" s="91" t="str">
        <f t="shared" ca="1" si="53"/>
        <v/>
      </c>
      <c r="AN63" s="91" t="str">
        <f t="shared" ca="1" si="53"/>
        <v/>
      </c>
      <c r="AO63" s="91" t="str">
        <f t="shared" ca="1" si="35"/>
        <v/>
      </c>
      <c r="AP63" s="91"/>
      <c r="AR63" s="19">
        <f t="shared" si="6"/>
        <v>36</v>
      </c>
      <c r="AS63" s="18" t="e">
        <f t="shared" si="36"/>
        <v>#REF!</v>
      </c>
      <c r="AT63" s="55" t="str">
        <f ca="1">IF(Z63="","",+HLOOKUP(Z63,$E63:$X$98,$AR63,FALSE))</f>
        <v/>
      </c>
      <c r="AU63" s="55" t="str">
        <f ca="1">IF(AA63="","",+HLOOKUP(AA63,$E63:$X$98,$AR63,FALSE))</f>
        <v/>
      </c>
      <c r="AV63" s="138" t="str">
        <f ca="1">IF(AB63="","",+HLOOKUP(AB63,$E63:$X$98,$AR63,FALSE))</f>
        <v/>
      </c>
      <c r="AX63" s="69" t="str">
        <f t="shared" ca="1" si="37"/>
        <v/>
      </c>
      <c r="AY63" s="69" t="str">
        <f t="shared" ca="1" si="50"/>
        <v/>
      </c>
      <c r="AZ63" s="69" t="str">
        <f t="shared" ca="1" si="7"/>
        <v/>
      </c>
      <c r="BA63" s="69" t="str">
        <f t="shared" ca="1" si="8"/>
        <v/>
      </c>
      <c r="BB63" s="69" t="str">
        <f t="shared" ca="1" si="9"/>
        <v/>
      </c>
      <c r="BC63" s="69" t="str">
        <f t="shared" ca="1" si="10"/>
        <v/>
      </c>
      <c r="BD63" s="69" t="str">
        <f t="shared" ca="1" si="11"/>
        <v/>
      </c>
      <c r="BE63" s="69" t="str">
        <f t="shared" ca="1" si="12"/>
        <v/>
      </c>
      <c r="BF63" s="69" t="str">
        <f t="shared" ca="1" si="13"/>
        <v/>
      </c>
      <c r="BG63" s="69" t="str">
        <f t="shared" ca="1" si="14"/>
        <v/>
      </c>
      <c r="BH63" s="69" t="str">
        <f t="shared" ca="1" si="15"/>
        <v/>
      </c>
      <c r="BI63" s="69" t="str">
        <f t="shared" ca="1" si="16"/>
        <v/>
      </c>
      <c r="BJ63" s="69" t="str">
        <f t="shared" ca="1" si="17"/>
        <v/>
      </c>
      <c r="BK63" s="69" t="str">
        <f t="shared" ca="1" si="18"/>
        <v/>
      </c>
      <c r="BL63" s="69" t="str">
        <f t="shared" ca="1" si="19"/>
        <v/>
      </c>
      <c r="BM63" s="69" t="str">
        <f t="shared" ca="1" si="20"/>
        <v/>
      </c>
      <c r="BN63" s="69" t="str">
        <f t="shared" ca="1" si="21"/>
        <v/>
      </c>
      <c r="BO63" s="69" t="str">
        <f t="shared" ca="1" si="22"/>
        <v/>
      </c>
      <c r="BP63" s="69" t="str">
        <f t="shared" ca="1" si="23"/>
        <v/>
      </c>
      <c r="BQ63" s="69"/>
      <c r="BR63" s="69"/>
    </row>
    <row r="64" spans="1:70" x14ac:dyDescent="0.2">
      <c r="A64" t="e">
        <f>+#REF!</f>
        <v>#REF!</v>
      </c>
      <c r="B64" s="96" t="e">
        <f>+#REF!</f>
        <v>#REF!</v>
      </c>
      <c r="C64" s="124" t="e">
        <f>+#REF!</f>
        <v>#REF!</v>
      </c>
      <c r="D64" s="19" t="e">
        <f>+#REF!</f>
        <v>#REF!</v>
      </c>
      <c r="E64" s="115">
        <f t="shared" ca="1" si="54"/>
        <v>0</v>
      </c>
      <c r="F64" s="97">
        <f t="shared" ca="1" si="54"/>
        <v>0</v>
      </c>
      <c r="G64" s="97">
        <f t="shared" ca="1" si="54"/>
        <v>0</v>
      </c>
      <c r="H64" s="97">
        <f t="shared" ca="1" si="54"/>
        <v>0</v>
      </c>
      <c r="I64" s="97">
        <f t="shared" ca="1" si="54"/>
        <v>0</v>
      </c>
      <c r="J64" s="97">
        <f t="shared" ca="1" si="54"/>
        <v>0</v>
      </c>
      <c r="K64" s="97">
        <f t="shared" ca="1" si="54"/>
        <v>0</v>
      </c>
      <c r="L64" s="97">
        <f t="shared" ca="1" si="54"/>
        <v>0</v>
      </c>
      <c r="M64" s="97">
        <f t="shared" ca="1" si="54"/>
        <v>0</v>
      </c>
      <c r="N64" s="97">
        <f t="shared" ca="1" si="54"/>
        <v>0</v>
      </c>
      <c r="O64" s="97">
        <f t="shared" ca="1" si="55"/>
        <v>0</v>
      </c>
      <c r="P64" s="97">
        <f t="shared" ca="1" si="55"/>
        <v>0</v>
      </c>
      <c r="Q64" s="97">
        <f t="shared" ca="1" si="55"/>
        <v>0</v>
      </c>
      <c r="R64" s="97">
        <f t="shared" ca="1" si="55"/>
        <v>0</v>
      </c>
      <c r="S64" s="97">
        <f t="shared" ca="1" si="55"/>
        <v>0</v>
      </c>
      <c r="T64" s="97">
        <f t="shared" ca="1" si="55"/>
        <v>0</v>
      </c>
      <c r="U64" s="97">
        <f t="shared" ca="1" si="55"/>
        <v>0</v>
      </c>
      <c r="V64" s="97">
        <f t="shared" ca="1" si="55"/>
        <v>0</v>
      </c>
      <c r="W64" s="97">
        <f t="shared" ca="1" si="55"/>
        <v>0</v>
      </c>
      <c r="X64" s="97">
        <f t="shared" ca="1" si="55"/>
        <v>0</v>
      </c>
      <c r="Y64" s="189"/>
      <c r="Z64" s="115" t="str">
        <f t="shared" ca="1" si="24"/>
        <v/>
      </c>
      <c r="AA64" s="97" t="str">
        <f t="shared" ca="1" si="25"/>
        <v/>
      </c>
      <c r="AB64" s="118" t="str">
        <f t="shared" ca="1" si="26"/>
        <v/>
      </c>
      <c r="AC64" s="192">
        <f t="shared" ca="1" si="27"/>
        <v>0</v>
      </c>
      <c r="AD64" s="142">
        <f t="shared" ca="1" si="28"/>
        <v>0</v>
      </c>
      <c r="AE64" s="200">
        <f t="shared" ca="1" si="48"/>
        <v>0</v>
      </c>
      <c r="AF64" s="165">
        <f t="shared" ca="1" si="49"/>
        <v>0</v>
      </c>
      <c r="AG64" s="80"/>
      <c r="AH64" s="98" t="str">
        <f t="shared" ca="1" si="31"/>
        <v>No</v>
      </c>
      <c r="AI64" s="98" t="str">
        <f t="shared" ca="1" si="32"/>
        <v/>
      </c>
      <c r="AJ64" s="99" t="str">
        <f t="shared" ca="1" si="33"/>
        <v/>
      </c>
      <c r="AK64" s="99" t="str">
        <f t="shared" ca="1" si="34"/>
        <v/>
      </c>
      <c r="AL64" s="101" t="str">
        <f t="shared" ca="1" si="53"/>
        <v/>
      </c>
      <c r="AM64" s="101" t="str">
        <f t="shared" ca="1" si="53"/>
        <v/>
      </c>
      <c r="AN64" s="101" t="str">
        <f t="shared" ca="1" si="53"/>
        <v/>
      </c>
      <c r="AO64" s="101" t="str">
        <f t="shared" ca="1" si="35"/>
        <v/>
      </c>
      <c r="AP64" s="91"/>
      <c r="AR64" s="19">
        <f t="shared" si="6"/>
        <v>35</v>
      </c>
      <c r="AS64" s="18" t="e">
        <f t="shared" si="36"/>
        <v>#REF!</v>
      </c>
      <c r="AT64" s="55" t="str">
        <f ca="1">IF(Z64="","",+HLOOKUP(Z64,$E64:$X$98,$AR64,FALSE))</f>
        <v/>
      </c>
      <c r="AU64" s="55" t="str">
        <f ca="1">IF(AA64="","",+HLOOKUP(AA64,$E64:$X$98,$AR64,FALSE))</f>
        <v/>
      </c>
      <c r="AV64" s="138" t="str">
        <f ca="1">IF(AB64="","",+HLOOKUP(AB64,$E64:$X$98,$AR64,FALSE))</f>
        <v/>
      </c>
      <c r="AX64" s="69" t="str">
        <f t="shared" ca="1" si="37"/>
        <v/>
      </c>
      <c r="AY64" s="69" t="str">
        <f t="shared" ca="1" si="50"/>
        <v/>
      </c>
      <c r="AZ64" s="69" t="str">
        <f t="shared" ca="1" si="7"/>
        <v/>
      </c>
      <c r="BA64" s="69" t="str">
        <f t="shared" ca="1" si="8"/>
        <v/>
      </c>
      <c r="BB64" s="69" t="str">
        <f t="shared" ca="1" si="9"/>
        <v/>
      </c>
      <c r="BC64" s="69" t="str">
        <f t="shared" ca="1" si="10"/>
        <v/>
      </c>
      <c r="BD64" s="69" t="str">
        <f t="shared" ca="1" si="11"/>
        <v/>
      </c>
      <c r="BE64" s="69" t="str">
        <f t="shared" ca="1" si="12"/>
        <v/>
      </c>
      <c r="BF64" s="69" t="str">
        <f t="shared" ca="1" si="13"/>
        <v/>
      </c>
      <c r="BG64" s="69" t="str">
        <f t="shared" ca="1" si="14"/>
        <v/>
      </c>
      <c r="BH64" s="69" t="str">
        <f t="shared" ca="1" si="15"/>
        <v/>
      </c>
      <c r="BI64" s="69" t="str">
        <f t="shared" ca="1" si="16"/>
        <v/>
      </c>
      <c r="BJ64" s="69" t="str">
        <f t="shared" ca="1" si="17"/>
        <v/>
      </c>
      <c r="BK64" s="69" t="str">
        <f t="shared" ca="1" si="18"/>
        <v/>
      </c>
      <c r="BL64" s="69" t="str">
        <f t="shared" ca="1" si="19"/>
        <v/>
      </c>
      <c r="BM64" s="69" t="str">
        <f t="shared" ca="1" si="20"/>
        <v/>
      </c>
      <c r="BN64" s="69" t="str">
        <f t="shared" ca="1" si="21"/>
        <v/>
      </c>
      <c r="BO64" s="69" t="str">
        <f t="shared" ca="1" si="22"/>
        <v/>
      </c>
      <c r="BP64" s="69" t="str">
        <f t="shared" ca="1" si="23"/>
        <v/>
      </c>
      <c r="BQ64" s="69"/>
      <c r="BR64" s="69"/>
    </row>
    <row r="65" spans="1:70" x14ac:dyDescent="0.2">
      <c r="A65" t="e">
        <f>+#REF!</f>
        <v>#REF!</v>
      </c>
      <c r="B65" t="e">
        <f>+#REF!</f>
        <v>#REF!</v>
      </c>
      <c r="C65" s="123" t="e">
        <f>+#REF!</f>
        <v>#REF!</v>
      </c>
      <c r="D65" s="19" t="e">
        <f>+#REF!</f>
        <v>#REF!</v>
      </c>
      <c r="E65" s="114">
        <f t="shared" ca="1" si="54"/>
        <v>0</v>
      </c>
      <c r="F65" s="36">
        <f t="shared" ca="1" si="54"/>
        <v>0</v>
      </c>
      <c r="G65" s="36">
        <f t="shared" ca="1" si="54"/>
        <v>0</v>
      </c>
      <c r="H65" s="36">
        <f t="shared" ca="1" si="54"/>
        <v>0</v>
      </c>
      <c r="I65" s="36">
        <f t="shared" ca="1" si="54"/>
        <v>0</v>
      </c>
      <c r="J65" s="36">
        <f t="shared" ca="1" si="54"/>
        <v>0</v>
      </c>
      <c r="K65" s="36">
        <f t="shared" ca="1" si="54"/>
        <v>0</v>
      </c>
      <c r="L65" s="36">
        <f t="shared" ca="1" si="54"/>
        <v>0</v>
      </c>
      <c r="M65" s="36">
        <f t="shared" ca="1" si="54"/>
        <v>0</v>
      </c>
      <c r="N65" s="36">
        <f t="shared" ca="1" si="54"/>
        <v>0</v>
      </c>
      <c r="O65" s="36">
        <f t="shared" ca="1" si="55"/>
        <v>0</v>
      </c>
      <c r="P65" s="36">
        <f t="shared" ca="1" si="55"/>
        <v>0</v>
      </c>
      <c r="Q65" s="36">
        <f t="shared" ca="1" si="55"/>
        <v>0</v>
      </c>
      <c r="R65" s="36">
        <f t="shared" ca="1" si="55"/>
        <v>0</v>
      </c>
      <c r="S65" s="36">
        <f t="shared" ca="1" si="55"/>
        <v>0</v>
      </c>
      <c r="T65" s="36">
        <f t="shared" ca="1" si="55"/>
        <v>0</v>
      </c>
      <c r="U65" s="36">
        <f t="shared" ca="1" si="55"/>
        <v>0</v>
      </c>
      <c r="V65" s="36">
        <f t="shared" ca="1" si="55"/>
        <v>0</v>
      </c>
      <c r="W65" s="36">
        <f t="shared" ca="1" si="55"/>
        <v>0</v>
      </c>
      <c r="X65" s="36">
        <f t="shared" ca="1" si="55"/>
        <v>0</v>
      </c>
      <c r="Y65" s="56"/>
      <c r="Z65" s="114" t="str">
        <f t="shared" ca="1" si="24"/>
        <v/>
      </c>
      <c r="AA65" s="36" t="str">
        <f t="shared" ca="1" si="25"/>
        <v/>
      </c>
      <c r="AB65" s="117" t="str">
        <f t="shared" ca="1" si="26"/>
        <v/>
      </c>
      <c r="AC65" s="121">
        <f t="shared" ca="1" si="27"/>
        <v>0</v>
      </c>
      <c r="AD65" s="141">
        <f t="shared" ca="1" si="28"/>
        <v>0</v>
      </c>
      <c r="AE65" s="199">
        <f t="shared" ca="1" si="48"/>
        <v>0</v>
      </c>
      <c r="AF65" s="164">
        <f t="shared" ca="1" si="49"/>
        <v>0</v>
      </c>
      <c r="AG65" s="106"/>
      <c r="AH65" s="92" t="str">
        <f t="shared" ca="1" si="31"/>
        <v>No</v>
      </c>
      <c r="AI65" s="92" t="str">
        <f t="shared" ca="1" si="32"/>
        <v/>
      </c>
      <c r="AJ65" s="93" t="str">
        <f t="shared" ca="1" si="33"/>
        <v/>
      </c>
      <c r="AK65" s="93" t="str">
        <f t="shared" ca="1" si="34"/>
        <v/>
      </c>
      <c r="AL65" s="91" t="str">
        <f t="shared" ca="1" si="53"/>
        <v/>
      </c>
      <c r="AM65" s="91" t="str">
        <f t="shared" ca="1" si="53"/>
        <v/>
      </c>
      <c r="AN65" s="91" t="str">
        <f t="shared" ca="1" si="53"/>
        <v/>
      </c>
      <c r="AO65" s="91" t="str">
        <f t="shared" ca="1" si="35"/>
        <v/>
      </c>
      <c r="AP65" s="91"/>
      <c r="AR65" s="19">
        <f t="shared" si="6"/>
        <v>34</v>
      </c>
      <c r="AS65" s="18" t="e">
        <f t="shared" si="36"/>
        <v>#REF!</v>
      </c>
      <c r="AT65" s="55" t="str">
        <f ca="1">IF(Z65="","",+HLOOKUP(Z65,$E65:$X$98,$AR65,FALSE))</f>
        <v/>
      </c>
      <c r="AU65" s="55" t="str">
        <f ca="1">IF(AA65="","",+HLOOKUP(AA65,$E65:$X$98,$AR65,FALSE))</f>
        <v/>
      </c>
      <c r="AV65" s="138" t="str">
        <f ca="1">IF(AB65="","",+HLOOKUP(AB65,$E65:$X$98,$AR65,FALSE))</f>
        <v/>
      </c>
      <c r="AX65" s="69" t="str">
        <f t="shared" ca="1" si="37"/>
        <v/>
      </c>
      <c r="AY65" s="69" t="str">
        <f t="shared" ca="1" si="50"/>
        <v/>
      </c>
      <c r="AZ65" s="69" t="str">
        <f t="shared" ca="1" si="7"/>
        <v/>
      </c>
      <c r="BA65" s="69" t="str">
        <f t="shared" ca="1" si="8"/>
        <v/>
      </c>
      <c r="BB65" s="69" t="str">
        <f t="shared" ca="1" si="9"/>
        <v/>
      </c>
      <c r="BC65" s="69" t="str">
        <f t="shared" ca="1" si="10"/>
        <v/>
      </c>
      <c r="BD65" s="69" t="str">
        <f t="shared" ca="1" si="11"/>
        <v/>
      </c>
      <c r="BE65" s="69" t="str">
        <f t="shared" ca="1" si="12"/>
        <v/>
      </c>
      <c r="BF65" s="69" t="str">
        <f t="shared" ca="1" si="13"/>
        <v/>
      </c>
      <c r="BG65" s="69" t="str">
        <f t="shared" ca="1" si="14"/>
        <v/>
      </c>
      <c r="BH65" s="69" t="str">
        <f t="shared" ca="1" si="15"/>
        <v/>
      </c>
      <c r="BI65" s="69" t="str">
        <f t="shared" ca="1" si="16"/>
        <v/>
      </c>
      <c r="BJ65" s="69" t="str">
        <f t="shared" ca="1" si="17"/>
        <v/>
      </c>
      <c r="BK65" s="69" t="str">
        <f t="shared" ca="1" si="18"/>
        <v/>
      </c>
      <c r="BL65" s="69" t="str">
        <f t="shared" ca="1" si="19"/>
        <v/>
      </c>
      <c r="BM65" s="69" t="str">
        <f t="shared" ca="1" si="20"/>
        <v/>
      </c>
      <c r="BN65" s="69" t="str">
        <f t="shared" ca="1" si="21"/>
        <v/>
      </c>
      <c r="BO65" s="69" t="str">
        <f t="shared" ca="1" si="22"/>
        <v/>
      </c>
      <c r="BP65" s="69" t="str">
        <f t="shared" ca="1" si="23"/>
        <v/>
      </c>
      <c r="BQ65" s="69"/>
      <c r="BR65" s="69"/>
    </row>
    <row r="66" spans="1:70" x14ac:dyDescent="0.2">
      <c r="A66" t="e">
        <f>+#REF!</f>
        <v>#REF!</v>
      </c>
      <c r="B66" t="e">
        <f>+#REF!</f>
        <v>#REF!</v>
      </c>
      <c r="C66" s="123" t="e">
        <f>+#REF!</f>
        <v>#REF!</v>
      </c>
      <c r="D66" s="19" t="e">
        <f>+#REF!</f>
        <v>#REF!</v>
      </c>
      <c r="E66" s="114">
        <f t="shared" ca="1" si="54"/>
        <v>0</v>
      </c>
      <c r="F66" s="36">
        <f t="shared" ca="1" si="54"/>
        <v>0</v>
      </c>
      <c r="G66" s="36">
        <f t="shared" ca="1" si="54"/>
        <v>0</v>
      </c>
      <c r="H66" s="36">
        <f t="shared" ca="1" si="54"/>
        <v>0</v>
      </c>
      <c r="I66" s="36">
        <f t="shared" ca="1" si="54"/>
        <v>0</v>
      </c>
      <c r="J66" s="36">
        <f t="shared" ca="1" si="54"/>
        <v>0</v>
      </c>
      <c r="K66" s="36">
        <f t="shared" ca="1" si="54"/>
        <v>0</v>
      </c>
      <c r="L66" s="36">
        <f t="shared" ca="1" si="54"/>
        <v>0</v>
      </c>
      <c r="M66" s="36">
        <f t="shared" ca="1" si="54"/>
        <v>0</v>
      </c>
      <c r="N66" s="36">
        <f t="shared" ca="1" si="54"/>
        <v>0</v>
      </c>
      <c r="O66" s="36">
        <f t="shared" ca="1" si="55"/>
        <v>0</v>
      </c>
      <c r="P66" s="36">
        <f t="shared" ca="1" si="55"/>
        <v>0</v>
      </c>
      <c r="Q66" s="36">
        <f t="shared" ca="1" si="55"/>
        <v>0</v>
      </c>
      <c r="R66" s="36">
        <f t="shared" ca="1" si="55"/>
        <v>0</v>
      </c>
      <c r="S66" s="36">
        <f t="shared" ca="1" si="55"/>
        <v>0</v>
      </c>
      <c r="T66" s="36">
        <f t="shared" ca="1" si="55"/>
        <v>0</v>
      </c>
      <c r="U66" s="36">
        <f t="shared" ca="1" si="55"/>
        <v>0</v>
      </c>
      <c r="V66" s="36">
        <f t="shared" ca="1" si="55"/>
        <v>0</v>
      </c>
      <c r="W66" s="36">
        <f t="shared" ca="1" si="55"/>
        <v>0</v>
      </c>
      <c r="X66" s="36">
        <f t="shared" ca="1" si="55"/>
        <v>0</v>
      </c>
      <c r="Y66" s="56"/>
      <c r="Z66" s="114" t="str">
        <f t="shared" ca="1" si="24"/>
        <v/>
      </c>
      <c r="AA66" s="36" t="str">
        <f t="shared" ca="1" si="25"/>
        <v/>
      </c>
      <c r="AB66" s="117" t="str">
        <f t="shared" ca="1" si="26"/>
        <v/>
      </c>
      <c r="AC66" s="121">
        <f t="shared" ca="1" si="27"/>
        <v>0</v>
      </c>
      <c r="AD66" s="141">
        <f t="shared" ca="1" si="28"/>
        <v>0</v>
      </c>
      <c r="AE66" s="199">
        <f t="shared" ca="1" si="48"/>
        <v>0</v>
      </c>
      <c r="AF66" s="164">
        <f t="shared" ca="1" si="49"/>
        <v>0</v>
      </c>
      <c r="AG66" s="106"/>
      <c r="AH66" s="92" t="str">
        <f t="shared" ca="1" si="31"/>
        <v>No</v>
      </c>
      <c r="AI66" s="92" t="str">
        <f t="shared" ca="1" si="32"/>
        <v/>
      </c>
      <c r="AJ66" s="93" t="str">
        <f t="shared" ca="1" si="33"/>
        <v/>
      </c>
      <c r="AK66" s="93" t="str">
        <f t="shared" ca="1" si="34"/>
        <v/>
      </c>
      <c r="AL66" s="91" t="str">
        <f t="shared" ca="1" si="53"/>
        <v/>
      </c>
      <c r="AM66" s="91" t="str">
        <f t="shared" ca="1" si="53"/>
        <v/>
      </c>
      <c r="AN66" s="91" t="str">
        <f t="shared" ca="1" si="53"/>
        <v/>
      </c>
      <c r="AO66" s="91" t="str">
        <f t="shared" ca="1" si="35"/>
        <v/>
      </c>
      <c r="AP66" s="91"/>
      <c r="AR66" s="19">
        <f t="shared" si="6"/>
        <v>33</v>
      </c>
      <c r="AS66" s="18" t="e">
        <f t="shared" si="36"/>
        <v>#REF!</v>
      </c>
      <c r="AT66" s="55" t="str">
        <f ca="1">IF(Z66="","",+HLOOKUP(Z66,$E66:$X$98,$AR66,FALSE))</f>
        <v/>
      </c>
      <c r="AU66" s="55" t="str">
        <f ca="1">IF(AA66="","",+HLOOKUP(AA66,$E66:$X$98,$AR66,FALSE))</f>
        <v/>
      </c>
      <c r="AV66" s="138" t="str">
        <f ca="1">IF(AB66="","",+HLOOKUP(AB66,$E66:$X$98,$AR66,FALSE))</f>
        <v/>
      </c>
      <c r="AX66" s="69" t="str">
        <f t="shared" ca="1" si="37"/>
        <v/>
      </c>
      <c r="AY66" s="69" t="str">
        <f t="shared" ca="1" si="50"/>
        <v/>
      </c>
      <c r="AZ66" s="69" t="str">
        <f t="shared" ca="1" si="7"/>
        <v/>
      </c>
      <c r="BA66" s="69" t="str">
        <f t="shared" ca="1" si="8"/>
        <v/>
      </c>
      <c r="BB66" s="69" t="str">
        <f t="shared" ca="1" si="9"/>
        <v/>
      </c>
      <c r="BC66" s="69" t="str">
        <f t="shared" ca="1" si="10"/>
        <v/>
      </c>
      <c r="BD66" s="69" t="str">
        <f t="shared" ca="1" si="11"/>
        <v/>
      </c>
      <c r="BE66" s="69" t="str">
        <f t="shared" ca="1" si="12"/>
        <v/>
      </c>
      <c r="BF66" s="69" t="str">
        <f t="shared" ca="1" si="13"/>
        <v/>
      </c>
      <c r="BG66" s="69" t="str">
        <f t="shared" ca="1" si="14"/>
        <v/>
      </c>
      <c r="BH66" s="69" t="str">
        <f t="shared" ca="1" si="15"/>
        <v/>
      </c>
      <c r="BI66" s="69" t="str">
        <f t="shared" ca="1" si="16"/>
        <v/>
      </c>
      <c r="BJ66" s="69" t="str">
        <f t="shared" ca="1" si="17"/>
        <v/>
      </c>
      <c r="BK66" s="69" t="str">
        <f t="shared" ca="1" si="18"/>
        <v/>
      </c>
      <c r="BL66" s="69" t="str">
        <f t="shared" ca="1" si="19"/>
        <v/>
      </c>
      <c r="BM66" s="69" t="str">
        <f t="shared" ca="1" si="20"/>
        <v/>
      </c>
      <c r="BN66" s="69" t="str">
        <f t="shared" ca="1" si="21"/>
        <v/>
      </c>
      <c r="BO66" s="69" t="str">
        <f t="shared" ca="1" si="22"/>
        <v/>
      </c>
      <c r="BP66" s="69" t="str">
        <f t="shared" ca="1" si="23"/>
        <v/>
      </c>
      <c r="BQ66" s="69"/>
      <c r="BR66" s="69"/>
    </row>
    <row r="67" spans="1:70" x14ac:dyDescent="0.2">
      <c r="A67" t="e">
        <f>+#REF!</f>
        <v>#REF!</v>
      </c>
      <c r="B67" s="96" t="e">
        <f>+#REF!</f>
        <v>#REF!</v>
      </c>
      <c r="C67" s="124" t="e">
        <f>+#REF!</f>
        <v>#REF!</v>
      </c>
      <c r="D67" s="19" t="e">
        <f>+#REF!</f>
        <v>#REF!</v>
      </c>
      <c r="E67" s="115">
        <f t="shared" ca="1" si="54"/>
        <v>0</v>
      </c>
      <c r="F67" s="97">
        <f t="shared" ca="1" si="54"/>
        <v>0</v>
      </c>
      <c r="G67" s="97">
        <f t="shared" ca="1" si="54"/>
        <v>0</v>
      </c>
      <c r="H67" s="97">
        <f t="shared" ca="1" si="54"/>
        <v>0</v>
      </c>
      <c r="I67" s="97">
        <f t="shared" ca="1" si="54"/>
        <v>0</v>
      </c>
      <c r="J67" s="97">
        <f t="shared" ca="1" si="54"/>
        <v>0</v>
      </c>
      <c r="K67" s="97">
        <f t="shared" ca="1" si="54"/>
        <v>0</v>
      </c>
      <c r="L67" s="97">
        <f t="shared" ca="1" si="54"/>
        <v>0</v>
      </c>
      <c r="M67" s="97">
        <f t="shared" ca="1" si="54"/>
        <v>0</v>
      </c>
      <c r="N67" s="97">
        <f t="shared" ca="1" si="54"/>
        <v>0</v>
      </c>
      <c r="O67" s="97">
        <f t="shared" ca="1" si="55"/>
        <v>0</v>
      </c>
      <c r="P67" s="97">
        <f t="shared" ca="1" si="55"/>
        <v>0</v>
      </c>
      <c r="Q67" s="97">
        <f t="shared" ca="1" si="55"/>
        <v>0</v>
      </c>
      <c r="R67" s="97">
        <f t="shared" ca="1" si="55"/>
        <v>0</v>
      </c>
      <c r="S67" s="97">
        <f t="shared" ca="1" si="55"/>
        <v>0</v>
      </c>
      <c r="T67" s="97">
        <f t="shared" ca="1" si="55"/>
        <v>0</v>
      </c>
      <c r="U67" s="97">
        <f t="shared" ca="1" si="55"/>
        <v>0</v>
      </c>
      <c r="V67" s="97">
        <f t="shared" ca="1" si="55"/>
        <v>0</v>
      </c>
      <c r="W67" s="97">
        <f t="shared" ca="1" si="55"/>
        <v>0</v>
      </c>
      <c r="X67" s="97">
        <f t="shared" ca="1" si="55"/>
        <v>0</v>
      </c>
      <c r="Y67" s="189"/>
      <c r="Z67" s="115" t="str">
        <f t="shared" ca="1" si="24"/>
        <v/>
      </c>
      <c r="AA67" s="97" t="str">
        <f t="shared" ca="1" si="25"/>
        <v/>
      </c>
      <c r="AB67" s="118" t="str">
        <f t="shared" ca="1" si="26"/>
        <v/>
      </c>
      <c r="AC67" s="192">
        <f t="shared" ca="1" si="27"/>
        <v>0</v>
      </c>
      <c r="AD67" s="142">
        <f t="shared" ca="1" si="28"/>
        <v>0</v>
      </c>
      <c r="AE67" s="200">
        <f t="shared" ca="1" si="48"/>
        <v>0</v>
      </c>
      <c r="AF67" s="165">
        <f t="shared" ca="1" si="49"/>
        <v>0</v>
      </c>
      <c r="AG67" s="80"/>
      <c r="AH67" s="98" t="str">
        <f t="shared" ca="1" si="31"/>
        <v>No</v>
      </c>
      <c r="AI67" s="98" t="str">
        <f t="shared" ca="1" si="32"/>
        <v/>
      </c>
      <c r="AJ67" s="99" t="str">
        <f t="shared" ca="1" si="33"/>
        <v/>
      </c>
      <c r="AK67" s="99" t="str">
        <f t="shared" ca="1" si="34"/>
        <v/>
      </c>
      <c r="AL67" s="101" t="str">
        <f t="shared" ca="1" si="53"/>
        <v/>
      </c>
      <c r="AM67" s="101" t="str">
        <f t="shared" ca="1" si="53"/>
        <v/>
      </c>
      <c r="AN67" s="101" t="str">
        <f t="shared" ca="1" si="53"/>
        <v/>
      </c>
      <c r="AO67" s="101" t="str">
        <f t="shared" ca="1" si="35"/>
        <v/>
      </c>
      <c r="AP67" s="91"/>
      <c r="AR67" s="19">
        <f t="shared" si="6"/>
        <v>32</v>
      </c>
      <c r="AS67" s="18" t="e">
        <f t="shared" si="36"/>
        <v>#REF!</v>
      </c>
      <c r="AT67" s="55" t="str">
        <f ca="1">IF(Z67="","",+HLOOKUP(Z67,$E67:$X$98,$AR67,FALSE))</f>
        <v/>
      </c>
      <c r="AU67" s="55" t="str">
        <f ca="1">IF(AA67="","",+HLOOKUP(AA67,$E67:$X$98,$AR67,FALSE))</f>
        <v/>
      </c>
      <c r="AV67" s="138" t="str">
        <f ca="1">IF(AB67="","",+HLOOKUP(AB67,$E67:$X$98,$AR67,FALSE))</f>
        <v/>
      </c>
      <c r="AX67" s="69" t="str">
        <f t="shared" ca="1" si="37"/>
        <v/>
      </c>
      <c r="AY67" s="69" t="str">
        <f t="shared" ca="1" si="50"/>
        <v/>
      </c>
      <c r="AZ67" s="69" t="str">
        <f t="shared" ca="1" si="7"/>
        <v/>
      </c>
      <c r="BA67" s="69" t="str">
        <f t="shared" ca="1" si="8"/>
        <v/>
      </c>
      <c r="BB67" s="69" t="str">
        <f t="shared" ca="1" si="9"/>
        <v/>
      </c>
      <c r="BC67" s="69" t="str">
        <f t="shared" ca="1" si="10"/>
        <v/>
      </c>
      <c r="BD67" s="69" t="str">
        <f t="shared" ca="1" si="11"/>
        <v/>
      </c>
      <c r="BE67" s="69" t="str">
        <f t="shared" ca="1" si="12"/>
        <v/>
      </c>
      <c r="BF67" s="69" t="str">
        <f t="shared" ca="1" si="13"/>
        <v/>
      </c>
      <c r="BG67" s="69" t="str">
        <f t="shared" ca="1" si="14"/>
        <v/>
      </c>
      <c r="BH67" s="69" t="str">
        <f t="shared" ca="1" si="15"/>
        <v/>
      </c>
      <c r="BI67" s="69" t="str">
        <f t="shared" ca="1" si="16"/>
        <v/>
      </c>
      <c r="BJ67" s="69" t="str">
        <f t="shared" ca="1" si="17"/>
        <v/>
      </c>
      <c r="BK67" s="69" t="str">
        <f t="shared" ca="1" si="18"/>
        <v/>
      </c>
      <c r="BL67" s="69" t="str">
        <f t="shared" ca="1" si="19"/>
        <v/>
      </c>
      <c r="BM67" s="69" t="str">
        <f t="shared" ca="1" si="20"/>
        <v/>
      </c>
      <c r="BN67" s="69" t="str">
        <f t="shared" ca="1" si="21"/>
        <v/>
      </c>
      <c r="BO67" s="69" t="str">
        <f t="shared" ca="1" si="22"/>
        <v/>
      </c>
      <c r="BP67" s="69" t="str">
        <f t="shared" ca="1" si="23"/>
        <v/>
      </c>
      <c r="BQ67" s="69"/>
      <c r="BR67" s="69"/>
    </row>
    <row r="68" spans="1:70" x14ac:dyDescent="0.2">
      <c r="A68" t="e">
        <f>+#REF!</f>
        <v>#REF!</v>
      </c>
      <c r="B68" t="e">
        <f>+#REF!</f>
        <v>#REF!</v>
      </c>
      <c r="C68" s="123" t="e">
        <f>+#REF!</f>
        <v>#REF!</v>
      </c>
      <c r="D68" s="19" t="e">
        <f>+#REF!</f>
        <v>#REF!</v>
      </c>
      <c r="E68" s="114">
        <f t="shared" ca="1" si="54"/>
        <v>0</v>
      </c>
      <c r="F68" s="36">
        <f t="shared" ca="1" si="54"/>
        <v>0</v>
      </c>
      <c r="G68" s="36">
        <f t="shared" ca="1" si="54"/>
        <v>0</v>
      </c>
      <c r="H68" s="36">
        <f t="shared" ca="1" si="54"/>
        <v>0</v>
      </c>
      <c r="I68" s="36">
        <f t="shared" ca="1" si="54"/>
        <v>0</v>
      </c>
      <c r="J68" s="36">
        <f t="shared" ca="1" si="54"/>
        <v>0</v>
      </c>
      <c r="K68" s="36">
        <f t="shared" ca="1" si="54"/>
        <v>0</v>
      </c>
      <c r="L68" s="36">
        <f t="shared" ca="1" si="54"/>
        <v>0</v>
      </c>
      <c r="M68" s="36">
        <f t="shared" ca="1" si="54"/>
        <v>0</v>
      </c>
      <c r="N68" s="36">
        <f t="shared" ca="1" si="54"/>
        <v>0</v>
      </c>
      <c r="O68" s="36">
        <f t="shared" ca="1" si="55"/>
        <v>0</v>
      </c>
      <c r="P68" s="36">
        <f t="shared" ca="1" si="55"/>
        <v>0</v>
      </c>
      <c r="Q68" s="36">
        <f t="shared" ca="1" si="55"/>
        <v>0</v>
      </c>
      <c r="R68" s="36">
        <f t="shared" ca="1" si="55"/>
        <v>0</v>
      </c>
      <c r="S68" s="36">
        <f t="shared" ca="1" si="55"/>
        <v>0</v>
      </c>
      <c r="T68" s="36">
        <f t="shared" ca="1" si="55"/>
        <v>0</v>
      </c>
      <c r="U68" s="36">
        <f t="shared" ca="1" si="55"/>
        <v>0</v>
      </c>
      <c r="V68" s="36">
        <f t="shared" ca="1" si="55"/>
        <v>0</v>
      </c>
      <c r="W68" s="36">
        <f t="shared" ca="1" si="55"/>
        <v>0</v>
      </c>
      <c r="X68" s="36">
        <f t="shared" ca="1" si="55"/>
        <v>0</v>
      </c>
      <c r="Y68" s="56"/>
      <c r="Z68" s="114" t="str">
        <f t="shared" ca="1" si="24"/>
        <v/>
      </c>
      <c r="AA68" s="36" t="str">
        <f t="shared" ca="1" si="25"/>
        <v/>
      </c>
      <c r="AB68" s="117" t="str">
        <f t="shared" ca="1" si="26"/>
        <v/>
      </c>
      <c r="AC68" s="121">
        <f t="shared" ca="1" si="27"/>
        <v>0</v>
      </c>
      <c r="AD68" s="141">
        <f t="shared" ca="1" si="28"/>
        <v>0</v>
      </c>
      <c r="AE68" s="199">
        <f t="shared" ca="1" si="48"/>
        <v>0</v>
      </c>
      <c r="AF68" s="164">
        <f t="shared" ca="1" si="49"/>
        <v>0</v>
      </c>
      <c r="AG68" s="106"/>
      <c r="AH68" s="92" t="str">
        <f t="shared" ca="1" si="31"/>
        <v>No</v>
      </c>
      <c r="AI68" s="92" t="str">
        <f t="shared" ca="1" si="32"/>
        <v/>
      </c>
      <c r="AJ68" s="93" t="str">
        <f t="shared" ca="1" si="33"/>
        <v/>
      </c>
      <c r="AK68" s="93" t="str">
        <f t="shared" ca="1" si="34"/>
        <v/>
      </c>
      <c r="AL68" s="91" t="str">
        <f t="shared" ca="1" si="53"/>
        <v/>
      </c>
      <c r="AM68" s="91" t="str">
        <f t="shared" ca="1" si="53"/>
        <v/>
      </c>
      <c r="AN68" s="91" t="str">
        <f t="shared" ca="1" si="53"/>
        <v/>
      </c>
      <c r="AO68" s="91" t="str">
        <f t="shared" ca="1" si="35"/>
        <v/>
      </c>
      <c r="AP68" s="91"/>
      <c r="AR68" s="19">
        <f t="shared" si="6"/>
        <v>31</v>
      </c>
      <c r="AS68" s="18" t="e">
        <f t="shared" si="36"/>
        <v>#REF!</v>
      </c>
      <c r="AT68" s="55" t="str">
        <f ca="1">IF(Z68="","",+HLOOKUP(Z68,$E68:$X$98,$AR68,FALSE))</f>
        <v/>
      </c>
      <c r="AU68" s="55" t="str">
        <f ca="1">IF(AA68="","",+HLOOKUP(AA68,$E68:$X$98,$AR68,FALSE))</f>
        <v/>
      </c>
      <c r="AV68" s="138" t="str">
        <f ca="1">IF(AB68="","",+HLOOKUP(AB68,$E68:$X$98,$AR68,FALSE))</f>
        <v/>
      </c>
      <c r="AX68" s="69" t="str">
        <f t="shared" ca="1" si="37"/>
        <v/>
      </c>
      <c r="AY68" s="69" t="str">
        <f t="shared" ca="1" si="50"/>
        <v/>
      </c>
      <c r="AZ68" s="69" t="str">
        <f t="shared" ca="1" si="7"/>
        <v/>
      </c>
      <c r="BA68" s="69" t="str">
        <f t="shared" ca="1" si="8"/>
        <v/>
      </c>
      <c r="BB68" s="69" t="str">
        <f t="shared" ca="1" si="9"/>
        <v/>
      </c>
      <c r="BC68" s="69" t="str">
        <f t="shared" ca="1" si="10"/>
        <v/>
      </c>
      <c r="BD68" s="69" t="str">
        <f t="shared" ca="1" si="11"/>
        <v/>
      </c>
      <c r="BE68" s="69" t="str">
        <f t="shared" ca="1" si="12"/>
        <v/>
      </c>
      <c r="BF68" s="69" t="str">
        <f t="shared" ca="1" si="13"/>
        <v/>
      </c>
      <c r="BG68" s="69" t="str">
        <f t="shared" ca="1" si="14"/>
        <v/>
      </c>
      <c r="BH68" s="69" t="str">
        <f t="shared" ca="1" si="15"/>
        <v/>
      </c>
      <c r="BI68" s="69" t="str">
        <f t="shared" ca="1" si="16"/>
        <v/>
      </c>
      <c r="BJ68" s="69" t="str">
        <f t="shared" ca="1" si="17"/>
        <v/>
      </c>
      <c r="BK68" s="69" t="str">
        <f t="shared" ca="1" si="18"/>
        <v/>
      </c>
      <c r="BL68" s="69" t="str">
        <f t="shared" ca="1" si="19"/>
        <v/>
      </c>
      <c r="BM68" s="69" t="str">
        <f t="shared" ca="1" si="20"/>
        <v/>
      </c>
      <c r="BN68" s="69" t="str">
        <f t="shared" ca="1" si="21"/>
        <v/>
      </c>
      <c r="BO68" s="69" t="str">
        <f t="shared" ca="1" si="22"/>
        <v/>
      </c>
      <c r="BP68" s="69" t="str">
        <f t="shared" ca="1" si="23"/>
        <v/>
      </c>
      <c r="BQ68" s="69"/>
      <c r="BR68" s="69"/>
    </row>
    <row r="69" spans="1:70" x14ac:dyDescent="0.2">
      <c r="A69" t="e">
        <f>+#REF!</f>
        <v>#REF!</v>
      </c>
      <c r="B69" t="e">
        <f>+#REF!</f>
        <v>#REF!</v>
      </c>
      <c r="C69" s="123" t="e">
        <f>+#REF!</f>
        <v>#REF!</v>
      </c>
      <c r="D69" s="19" t="e">
        <f>+#REF!</f>
        <v>#REF!</v>
      </c>
      <c r="E69" s="114">
        <f t="shared" ca="1" si="54"/>
        <v>0</v>
      </c>
      <c r="F69" s="36">
        <f t="shared" ca="1" si="54"/>
        <v>0</v>
      </c>
      <c r="G69" s="36">
        <f t="shared" ca="1" si="54"/>
        <v>0</v>
      </c>
      <c r="H69" s="36">
        <f t="shared" ca="1" si="54"/>
        <v>0</v>
      </c>
      <c r="I69" s="36">
        <f t="shared" ca="1" si="54"/>
        <v>0</v>
      </c>
      <c r="J69" s="36">
        <f t="shared" ca="1" si="54"/>
        <v>0</v>
      </c>
      <c r="K69" s="36">
        <f t="shared" ca="1" si="54"/>
        <v>0</v>
      </c>
      <c r="L69" s="36">
        <f t="shared" ca="1" si="54"/>
        <v>0</v>
      </c>
      <c r="M69" s="36">
        <f t="shared" ca="1" si="54"/>
        <v>0</v>
      </c>
      <c r="N69" s="36">
        <f t="shared" ca="1" si="54"/>
        <v>0</v>
      </c>
      <c r="O69" s="36">
        <f t="shared" ca="1" si="55"/>
        <v>0</v>
      </c>
      <c r="P69" s="36">
        <f t="shared" ca="1" si="55"/>
        <v>0</v>
      </c>
      <c r="Q69" s="36">
        <f t="shared" ca="1" si="55"/>
        <v>0</v>
      </c>
      <c r="R69" s="36">
        <f t="shared" ca="1" si="55"/>
        <v>0</v>
      </c>
      <c r="S69" s="36">
        <f t="shared" ca="1" si="55"/>
        <v>0</v>
      </c>
      <c r="T69" s="36">
        <f t="shared" ca="1" si="55"/>
        <v>0</v>
      </c>
      <c r="U69" s="36">
        <f t="shared" ca="1" si="55"/>
        <v>0</v>
      </c>
      <c r="V69" s="36">
        <f t="shared" ca="1" si="55"/>
        <v>0</v>
      </c>
      <c r="W69" s="36">
        <f t="shared" ca="1" si="55"/>
        <v>0</v>
      </c>
      <c r="X69" s="36">
        <f t="shared" ca="1" si="55"/>
        <v>0</v>
      </c>
      <c r="Y69" s="56"/>
      <c r="Z69" s="114" t="str">
        <f t="shared" ca="1" si="24"/>
        <v/>
      </c>
      <c r="AA69" s="36" t="str">
        <f t="shared" ca="1" si="25"/>
        <v/>
      </c>
      <c r="AB69" s="117" t="str">
        <f t="shared" ca="1" si="26"/>
        <v/>
      </c>
      <c r="AC69" s="121">
        <f t="shared" ca="1" si="27"/>
        <v>0</v>
      </c>
      <c r="AD69" s="141">
        <f t="shared" ca="1" si="28"/>
        <v>0</v>
      </c>
      <c r="AE69" s="199">
        <f t="shared" ca="1" si="48"/>
        <v>0</v>
      </c>
      <c r="AF69" s="164">
        <f t="shared" ca="1" si="49"/>
        <v>0</v>
      </c>
      <c r="AG69" s="106"/>
      <c r="AH69" s="92" t="str">
        <f t="shared" ca="1" si="31"/>
        <v>No</v>
      </c>
      <c r="AI69" s="92" t="str">
        <f t="shared" ca="1" si="32"/>
        <v/>
      </c>
      <c r="AJ69" s="93" t="str">
        <f t="shared" ca="1" si="33"/>
        <v/>
      </c>
      <c r="AK69" s="93" t="str">
        <f t="shared" ca="1" si="34"/>
        <v/>
      </c>
      <c r="AL69" s="91" t="str">
        <f t="shared" ca="1" si="53"/>
        <v/>
      </c>
      <c r="AM69" s="91" t="str">
        <f t="shared" ca="1" si="53"/>
        <v/>
      </c>
      <c r="AN69" s="91" t="str">
        <f t="shared" ca="1" si="53"/>
        <v/>
      </c>
      <c r="AO69" s="91" t="str">
        <f t="shared" ca="1" si="35"/>
        <v/>
      </c>
      <c r="AP69" s="91"/>
      <c r="AR69" s="19">
        <f t="shared" si="6"/>
        <v>30</v>
      </c>
      <c r="AS69" s="18" t="e">
        <f t="shared" si="36"/>
        <v>#REF!</v>
      </c>
      <c r="AT69" s="55" t="str">
        <f ca="1">IF(Z69="","",+HLOOKUP(Z69,$E69:$X$98,$AR69,FALSE))</f>
        <v/>
      </c>
      <c r="AU69" s="55" t="str">
        <f ca="1">IF(AA69="","",+HLOOKUP(AA69,$E69:$X$98,$AR69,FALSE))</f>
        <v/>
      </c>
      <c r="AV69" s="138" t="str">
        <f ca="1">IF(AB69="","",+HLOOKUP(AB69,$E69:$X$98,$AR69,FALSE))</f>
        <v/>
      </c>
      <c r="AX69" s="69" t="str">
        <f t="shared" ca="1" si="37"/>
        <v/>
      </c>
      <c r="AY69" s="69" t="str">
        <f t="shared" ca="1" si="50"/>
        <v/>
      </c>
      <c r="AZ69" s="69" t="str">
        <f t="shared" ca="1" si="7"/>
        <v/>
      </c>
      <c r="BA69" s="69" t="str">
        <f t="shared" ca="1" si="8"/>
        <v/>
      </c>
      <c r="BB69" s="69" t="str">
        <f t="shared" ca="1" si="9"/>
        <v/>
      </c>
      <c r="BC69" s="69" t="str">
        <f t="shared" ca="1" si="10"/>
        <v/>
      </c>
      <c r="BD69" s="69" t="str">
        <f t="shared" ca="1" si="11"/>
        <v/>
      </c>
      <c r="BE69" s="69" t="str">
        <f t="shared" ca="1" si="12"/>
        <v/>
      </c>
      <c r="BF69" s="69" t="str">
        <f t="shared" ca="1" si="13"/>
        <v/>
      </c>
      <c r="BG69" s="69" t="str">
        <f t="shared" ca="1" si="14"/>
        <v/>
      </c>
      <c r="BH69" s="69" t="str">
        <f t="shared" ca="1" si="15"/>
        <v/>
      </c>
      <c r="BI69" s="69" t="str">
        <f t="shared" ca="1" si="16"/>
        <v/>
      </c>
      <c r="BJ69" s="69" t="str">
        <f t="shared" ca="1" si="17"/>
        <v/>
      </c>
      <c r="BK69" s="69" t="str">
        <f t="shared" ca="1" si="18"/>
        <v/>
      </c>
      <c r="BL69" s="69" t="str">
        <f t="shared" ca="1" si="19"/>
        <v/>
      </c>
      <c r="BM69" s="69" t="str">
        <f t="shared" ca="1" si="20"/>
        <v/>
      </c>
      <c r="BN69" s="69" t="str">
        <f t="shared" ca="1" si="21"/>
        <v/>
      </c>
      <c r="BO69" s="69" t="str">
        <f t="shared" ca="1" si="22"/>
        <v/>
      </c>
      <c r="BP69" s="69" t="str">
        <f t="shared" ca="1" si="23"/>
        <v/>
      </c>
      <c r="BQ69" s="69"/>
      <c r="BR69" s="69"/>
    </row>
    <row r="70" spans="1:70" x14ac:dyDescent="0.2">
      <c r="A70" t="e">
        <f>+#REF!</f>
        <v>#REF!</v>
      </c>
      <c r="B70" s="96" t="e">
        <f>+#REF!</f>
        <v>#REF!</v>
      </c>
      <c r="C70" s="124" t="e">
        <f>+#REF!</f>
        <v>#REF!</v>
      </c>
      <c r="D70" s="19" t="e">
        <f>+#REF!</f>
        <v>#REF!</v>
      </c>
      <c r="E70" s="115">
        <f t="shared" ca="1" si="54"/>
        <v>0</v>
      </c>
      <c r="F70" s="97">
        <f t="shared" ca="1" si="54"/>
        <v>0</v>
      </c>
      <c r="G70" s="97">
        <f t="shared" ca="1" si="54"/>
        <v>0</v>
      </c>
      <c r="H70" s="97">
        <f t="shared" ca="1" si="54"/>
        <v>0</v>
      </c>
      <c r="I70" s="97">
        <f t="shared" ca="1" si="54"/>
        <v>0</v>
      </c>
      <c r="J70" s="97">
        <f t="shared" ca="1" si="54"/>
        <v>0</v>
      </c>
      <c r="K70" s="97">
        <f t="shared" ca="1" si="54"/>
        <v>0</v>
      </c>
      <c r="L70" s="97">
        <f t="shared" ca="1" si="54"/>
        <v>0</v>
      </c>
      <c r="M70" s="97">
        <f t="shared" ca="1" si="54"/>
        <v>0</v>
      </c>
      <c r="N70" s="97">
        <f t="shared" ca="1" si="54"/>
        <v>0</v>
      </c>
      <c r="O70" s="97">
        <f t="shared" ca="1" si="55"/>
        <v>0</v>
      </c>
      <c r="P70" s="97">
        <f t="shared" ca="1" si="55"/>
        <v>0</v>
      </c>
      <c r="Q70" s="97">
        <f t="shared" ca="1" si="55"/>
        <v>0</v>
      </c>
      <c r="R70" s="97">
        <f t="shared" ca="1" si="55"/>
        <v>0</v>
      </c>
      <c r="S70" s="97">
        <f t="shared" ca="1" si="55"/>
        <v>0</v>
      </c>
      <c r="T70" s="97">
        <f t="shared" ca="1" si="55"/>
        <v>0</v>
      </c>
      <c r="U70" s="97">
        <f t="shared" ca="1" si="55"/>
        <v>0</v>
      </c>
      <c r="V70" s="97">
        <f t="shared" ca="1" si="55"/>
        <v>0</v>
      </c>
      <c r="W70" s="97">
        <f t="shared" ca="1" si="55"/>
        <v>0</v>
      </c>
      <c r="X70" s="97">
        <f t="shared" ca="1" si="55"/>
        <v>0</v>
      </c>
      <c r="Y70" s="189"/>
      <c r="Z70" s="115" t="str">
        <f t="shared" ca="1" si="24"/>
        <v/>
      </c>
      <c r="AA70" s="97" t="str">
        <f t="shared" ca="1" si="25"/>
        <v/>
      </c>
      <c r="AB70" s="118" t="str">
        <f t="shared" ca="1" si="26"/>
        <v/>
      </c>
      <c r="AC70" s="192">
        <f t="shared" ca="1" si="27"/>
        <v>0</v>
      </c>
      <c r="AD70" s="142">
        <f t="shared" ca="1" si="28"/>
        <v>0</v>
      </c>
      <c r="AE70" s="200">
        <f t="shared" ca="1" si="48"/>
        <v>0</v>
      </c>
      <c r="AF70" s="165">
        <f t="shared" ca="1" si="49"/>
        <v>0</v>
      </c>
      <c r="AG70" s="80"/>
      <c r="AH70" s="98" t="str">
        <f t="shared" ca="1" si="31"/>
        <v>No</v>
      </c>
      <c r="AI70" s="98" t="str">
        <f t="shared" ca="1" si="32"/>
        <v/>
      </c>
      <c r="AJ70" s="99" t="str">
        <f t="shared" ca="1" si="33"/>
        <v/>
      </c>
      <c r="AK70" s="99" t="str">
        <f t="shared" ca="1" si="34"/>
        <v/>
      </c>
      <c r="AL70" s="101" t="str">
        <f t="shared" ca="1" si="53"/>
        <v/>
      </c>
      <c r="AM70" s="101" t="str">
        <f t="shared" ca="1" si="53"/>
        <v/>
      </c>
      <c r="AN70" s="101" t="str">
        <f t="shared" ca="1" si="53"/>
        <v/>
      </c>
      <c r="AO70" s="101" t="str">
        <f t="shared" ca="1" si="35"/>
        <v/>
      </c>
      <c r="AP70" s="91"/>
      <c r="AR70" s="19">
        <f t="shared" si="6"/>
        <v>29</v>
      </c>
      <c r="AS70" s="18" t="e">
        <f t="shared" si="36"/>
        <v>#REF!</v>
      </c>
      <c r="AT70" s="55" t="str">
        <f ca="1">IF(Z70="","",+HLOOKUP(Z70,$E70:$X$98,$AR70,FALSE))</f>
        <v/>
      </c>
      <c r="AU70" s="55" t="str">
        <f ca="1">IF(AA70="","",+HLOOKUP(AA70,$E70:$X$98,$AR70,FALSE))</f>
        <v/>
      </c>
      <c r="AV70" s="138" t="str">
        <f ca="1">IF(AB70="","",+HLOOKUP(AB70,$E70:$X$98,$AR70,FALSE))</f>
        <v/>
      </c>
      <c r="AX70" s="69" t="str">
        <f t="shared" ca="1" si="37"/>
        <v/>
      </c>
      <c r="AY70" s="69" t="str">
        <f t="shared" ca="1" si="50"/>
        <v/>
      </c>
      <c r="AZ70" s="69" t="str">
        <f t="shared" ca="1" si="7"/>
        <v/>
      </c>
      <c r="BA70" s="69" t="str">
        <f t="shared" ca="1" si="8"/>
        <v/>
      </c>
      <c r="BB70" s="69" t="str">
        <f t="shared" ca="1" si="9"/>
        <v/>
      </c>
      <c r="BC70" s="69" t="str">
        <f t="shared" ca="1" si="10"/>
        <v/>
      </c>
      <c r="BD70" s="69" t="str">
        <f t="shared" ca="1" si="11"/>
        <v/>
      </c>
      <c r="BE70" s="69" t="str">
        <f t="shared" ca="1" si="12"/>
        <v/>
      </c>
      <c r="BF70" s="69" t="str">
        <f t="shared" ca="1" si="13"/>
        <v/>
      </c>
      <c r="BG70" s="69" t="str">
        <f t="shared" ca="1" si="14"/>
        <v/>
      </c>
      <c r="BH70" s="69" t="str">
        <f t="shared" ca="1" si="15"/>
        <v/>
      </c>
      <c r="BI70" s="69" t="str">
        <f t="shared" ca="1" si="16"/>
        <v/>
      </c>
      <c r="BJ70" s="69" t="str">
        <f t="shared" ca="1" si="17"/>
        <v/>
      </c>
      <c r="BK70" s="69" t="str">
        <f t="shared" ca="1" si="18"/>
        <v/>
      </c>
      <c r="BL70" s="69" t="str">
        <f t="shared" ca="1" si="19"/>
        <v/>
      </c>
      <c r="BM70" s="69" t="str">
        <f t="shared" ca="1" si="20"/>
        <v/>
      </c>
      <c r="BN70" s="69" t="str">
        <f t="shared" ca="1" si="21"/>
        <v/>
      </c>
      <c r="BO70" s="69" t="str">
        <f t="shared" ca="1" si="22"/>
        <v/>
      </c>
      <c r="BP70" s="69" t="str">
        <f t="shared" ca="1" si="23"/>
        <v/>
      </c>
      <c r="BQ70" s="69"/>
      <c r="BR70" s="69"/>
    </row>
    <row r="71" spans="1:70" x14ac:dyDescent="0.2">
      <c r="A71" t="e">
        <f>+#REF!</f>
        <v>#REF!</v>
      </c>
      <c r="B71" t="e">
        <f>+#REF!</f>
        <v>#REF!</v>
      </c>
      <c r="C71" s="123" t="e">
        <f>+#REF!</f>
        <v>#REF!</v>
      </c>
      <c r="D71" s="19" t="e">
        <f>+#REF!</f>
        <v>#REF!</v>
      </c>
      <c r="E71" s="114">
        <f t="shared" ref="E71:N80" ca="1" si="56">ROUND(IF(ISERROR(INDEX(INDIRECT(E$101),MATCH($B71,INDIRECT(E$102),0),14)),0,INDEX(INDIRECT(E$101),MATCH($B71,INDIRECT(E$102),0),14)),3)</f>
        <v>0</v>
      </c>
      <c r="F71" s="36">
        <f t="shared" ca="1" si="56"/>
        <v>0</v>
      </c>
      <c r="G71" s="36">
        <f t="shared" ca="1" si="56"/>
        <v>0</v>
      </c>
      <c r="H71" s="36">
        <f t="shared" ca="1" si="56"/>
        <v>0</v>
      </c>
      <c r="I71" s="36">
        <f t="shared" ca="1" si="56"/>
        <v>0</v>
      </c>
      <c r="J71" s="36">
        <f t="shared" ca="1" si="56"/>
        <v>0</v>
      </c>
      <c r="K71" s="36">
        <f t="shared" ca="1" si="56"/>
        <v>0</v>
      </c>
      <c r="L71" s="36">
        <f t="shared" ca="1" si="56"/>
        <v>0</v>
      </c>
      <c r="M71" s="36">
        <f t="shared" ca="1" si="56"/>
        <v>0</v>
      </c>
      <c r="N71" s="36">
        <f t="shared" ca="1" si="56"/>
        <v>0</v>
      </c>
      <c r="O71" s="36">
        <f t="shared" ref="O71:X80" ca="1" si="57">ROUND(IF(ISERROR(INDEX(INDIRECT(O$101),MATCH($B71,INDIRECT(O$102),0),14)),0,INDEX(INDIRECT(O$101),MATCH($B71,INDIRECT(O$102),0),14)),3)</f>
        <v>0</v>
      </c>
      <c r="P71" s="36">
        <f t="shared" ca="1" si="57"/>
        <v>0</v>
      </c>
      <c r="Q71" s="36">
        <f t="shared" ca="1" si="57"/>
        <v>0</v>
      </c>
      <c r="R71" s="36">
        <f t="shared" ca="1" si="57"/>
        <v>0</v>
      </c>
      <c r="S71" s="36">
        <f t="shared" ca="1" si="57"/>
        <v>0</v>
      </c>
      <c r="T71" s="36">
        <f t="shared" ca="1" si="57"/>
        <v>0</v>
      </c>
      <c r="U71" s="36">
        <f t="shared" ca="1" si="57"/>
        <v>0</v>
      </c>
      <c r="V71" s="36">
        <f t="shared" ca="1" si="57"/>
        <v>0</v>
      </c>
      <c r="W71" s="36">
        <f t="shared" ca="1" si="57"/>
        <v>0</v>
      </c>
      <c r="X71" s="36">
        <f t="shared" ca="1" si="57"/>
        <v>0</v>
      </c>
      <c r="Y71" s="56"/>
      <c r="Z71" s="19" t="str">
        <f t="shared" ca="1" si="24"/>
        <v/>
      </c>
      <c r="AA71" s="18" t="str">
        <f t="shared" ca="1" si="25"/>
        <v/>
      </c>
      <c r="AB71" s="56" t="str">
        <f t="shared" ca="1" si="26"/>
        <v/>
      </c>
      <c r="AC71" s="121">
        <f t="shared" ca="1" si="27"/>
        <v>0</v>
      </c>
      <c r="AD71" s="141">
        <f t="shared" ca="1" si="28"/>
        <v>0</v>
      </c>
      <c r="AE71" s="199">
        <f t="shared" ca="1" si="48"/>
        <v>0</v>
      </c>
      <c r="AF71" s="164">
        <f t="shared" ca="1" si="49"/>
        <v>0</v>
      </c>
      <c r="AG71" s="106"/>
      <c r="AH71" s="92" t="str">
        <f t="shared" ca="1" si="31"/>
        <v>No</v>
      </c>
      <c r="AI71" s="92" t="str">
        <f t="shared" ca="1" si="32"/>
        <v/>
      </c>
      <c r="AJ71" s="93" t="str">
        <f t="shared" ca="1" si="33"/>
        <v/>
      </c>
      <c r="AK71" s="93" t="str">
        <f t="shared" ca="1" si="34"/>
        <v/>
      </c>
      <c r="AL71" s="91" t="str">
        <f t="shared" ca="1" si="53"/>
        <v/>
      </c>
      <c r="AM71" s="91" t="str">
        <f t="shared" ca="1" si="53"/>
        <v/>
      </c>
      <c r="AN71" s="91" t="str">
        <f t="shared" ca="1" si="53"/>
        <v/>
      </c>
      <c r="AO71" s="91" t="str">
        <f t="shared" ca="1" si="35"/>
        <v/>
      </c>
      <c r="AP71" s="91"/>
      <c r="AR71" s="19">
        <f t="shared" si="6"/>
        <v>28</v>
      </c>
      <c r="AS71" s="18" t="e">
        <f t="shared" si="36"/>
        <v>#REF!</v>
      </c>
      <c r="AT71" s="55" t="str">
        <f ca="1">IF(Z71="","",+HLOOKUP(Z71,$E71:$X$98,$AR71,FALSE))</f>
        <v/>
      </c>
      <c r="AU71" s="55" t="str">
        <f ca="1">IF(AA71="","",+HLOOKUP(AA71,$E71:$X$98,$AR71,FALSE))</f>
        <v/>
      </c>
      <c r="AV71" s="138" t="str">
        <f ca="1">IF(AB71="","",+HLOOKUP(AB71,$E71:$X$98,$AR71,FALSE))</f>
        <v/>
      </c>
      <c r="AX71" s="69" t="str">
        <f t="shared" ca="1" si="37"/>
        <v/>
      </c>
      <c r="AY71" s="69" t="str">
        <f t="shared" ca="1" si="50"/>
        <v/>
      </c>
      <c r="AZ71" s="69" t="str">
        <f t="shared" ca="1" si="7"/>
        <v/>
      </c>
      <c r="BA71" s="69" t="str">
        <f t="shared" ca="1" si="8"/>
        <v/>
      </c>
      <c r="BB71" s="69" t="str">
        <f t="shared" ca="1" si="9"/>
        <v/>
      </c>
      <c r="BC71" s="69" t="str">
        <f t="shared" ca="1" si="10"/>
        <v/>
      </c>
      <c r="BD71" s="69" t="str">
        <f t="shared" ca="1" si="11"/>
        <v/>
      </c>
      <c r="BE71" s="69" t="str">
        <f t="shared" ca="1" si="12"/>
        <v/>
      </c>
      <c r="BF71" s="69" t="str">
        <f t="shared" ca="1" si="13"/>
        <v/>
      </c>
      <c r="BG71" s="69" t="str">
        <f t="shared" ca="1" si="14"/>
        <v/>
      </c>
      <c r="BH71" s="69" t="str">
        <f t="shared" ca="1" si="15"/>
        <v/>
      </c>
      <c r="BI71" s="69" t="str">
        <f t="shared" ca="1" si="16"/>
        <v/>
      </c>
      <c r="BJ71" s="69" t="str">
        <f t="shared" ca="1" si="17"/>
        <v/>
      </c>
      <c r="BK71" s="69" t="str">
        <f t="shared" ca="1" si="18"/>
        <v/>
      </c>
      <c r="BL71" s="69" t="str">
        <f t="shared" ca="1" si="19"/>
        <v/>
      </c>
      <c r="BM71" s="69" t="str">
        <f t="shared" ca="1" si="20"/>
        <v/>
      </c>
      <c r="BN71" s="69" t="str">
        <f t="shared" ca="1" si="21"/>
        <v/>
      </c>
      <c r="BO71" s="69" t="str">
        <f t="shared" ca="1" si="22"/>
        <v/>
      </c>
      <c r="BP71" s="69" t="str">
        <f t="shared" ca="1" si="23"/>
        <v/>
      </c>
      <c r="BQ71" s="69"/>
      <c r="BR71" s="69"/>
    </row>
    <row r="72" spans="1:70" x14ac:dyDescent="0.2">
      <c r="A72" t="e">
        <f>+#REF!</f>
        <v>#REF!</v>
      </c>
      <c r="B72" t="e">
        <f>+#REF!</f>
        <v>#REF!</v>
      </c>
      <c r="C72" s="123" t="e">
        <f>+#REF!</f>
        <v>#REF!</v>
      </c>
      <c r="D72" s="19" t="e">
        <f>+#REF!</f>
        <v>#REF!</v>
      </c>
      <c r="E72" s="114">
        <f t="shared" ca="1" si="56"/>
        <v>0</v>
      </c>
      <c r="F72" s="36">
        <f t="shared" ca="1" si="56"/>
        <v>0</v>
      </c>
      <c r="G72" s="36">
        <f t="shared" ca="1" si="56"/>
        <v>0</v>
      </c>
      <c r="H72" s="36">
        <f t="shared" ca="1" si="56"/>
        <v>0</v>
      </c>
      <c r="I72" s="36">
        <f t="shared" ca="1" si="56"/>
        <v>0</v>
      </c>
      <c r="J72" s="36">
        <f t="shared" ca="1" si="56"/>
        <v>0</v>
      </c>
      <c r="K72" s="36">
        <f t="shared" ca="1" si="56"/>
        <v>0</v>
      </c>
      <c r="L72" s="36">
        <f t="shared" ca="1" si="56"/>
        <v>0</v>
      </c>
      <c r="M72" s="36">
        <f t="shared" ca="1" si="56"/>
        <v>0</v>
      </c>
      <c r="N72" s="36">
        <f t="shared" ca="1" si="56"/>
        <v>0</v>
      </c>
      <c r="O72" s="36">
        <f t="shared" ca="1" si="57"/>
        <v>0</v>
      </c>
      <c r="P72" s="36">
        <f t="shared" ca="1" si="57"/>
        <v>0</v>
      </c>
      <c r="Q72" s="36">
        <f t="shared" ca="1" si="57"/>
        <v>0</v>
      </c>
      <c r="R72" s="36">
        <f t="shared" ca="1" si="57"/>
        <v>0</v>
      </c>
      <c r="S72" s="36">
        <f t="shared" ca="1" si="57"/>
        <v>0</v>
      </c>
      <c r="T72" s="36">
        <f t="shared" ca="1" si="57"/>
        <v>0</v>
      </c>
      <c r="U72" s="36">
        <f t="shared" ca="1" si="57"/>
        <v>0</v>
      </c>
      <c r="V72" s="36">
        <f t="shared" ca="1" si="57"/>
        <v>0</v>
      </c>
      <c r="W72" s="36">
        <f t="shared" ca="1" si="57"/>
        <v>0</v>
      </c>
      <c r="X72" s="36">
        <f t="shared" ca="1" si="57"/>
        <v>0</v>
      </c>
      <c r="Y72" s="56"/>
      <c r="Z72" s="19" t="str">
        <f t="shared" ca="1" si="24"/>
        <v/>
      </c>
      <c r="AA72" s="18" t="str">
        <f t="shared" ca="1" si="25"/>
        <v/>
      </c>
      <c r="AB72" s="56" t="str">
        <f t="shared" ca="1" si="26"/>
        <v/>
      </c>
      <c r="AC72" s="121">
        <f t="shared" ca="1" si="27"/>
        <v>0</v>
      </c>
      <c r="AD72" s="141">
        <f t="shared" ca="1" si="28"/>
        <v>0</v>
      </c>
      <c r="AE72" s="199">
        <f t="shared" ca="1" si="48"/>
        <v>0</v>
      </c>
      <c r="AF72" s="164">
        <f t="shared" ca="1" si="49"/>
        <v>0</v>
      </c>
      <c r="AG72" s="106"/>
      <c r="AH72" s="92" t="str">
        <f t="shared" ca="1" si="31"/>
        <v>No</v>
      </c>
      <c r="AI72" s="92" t="str">
        <f t="shared" ca="1" si="32"/>
        <v/>
      </c>
      <c r="AJ72" s="93" t="str">
        <f t="shared" ca="1" si="33"/>
        <v/>
      </c>
      <c r="AK72" s="93" t="str">
        <f t="shared" ca="1" si="34"/>
        <v/>
      </c>
      <c r="AL72" s="91" t="str">
        <f t="shared" ref="AL72:AN97" ca="1" si="58">IF($AJ72="Yes",ROUND(LARGE($E72:$X72,AL$9),3),"")</f>
        <v/>
      </c>
      <c r="AM72" s="91" t="str">
        <f t="shared" ca="1" si="58"/>
        <v/>
      </c>
      <c r="AN72" s="91" t="str">
        <f t="shared" ca="1" si="58"/>
        <v/>
      </c>
      <c r="AO72" s="91" t="str">
        <f t="shared" ca="1" si="35"/>
        <v/>
      </c>
      <c r="AP72" s="91"/>
      <c r="AR72" s="19">
        <f t="shared" si="6"/>
        <v>27</v>
      </c>
      <c r="AS72" s="18" t="e">
        <f t="shared" si="36"/>
        <v>#REF!</v>
      </c>
      <c r="AT72" s="55" t="str">
        <f ca="1">IF(Z72="","",+HLOOKUP(Z72,$E72:$X$98,$AR72,FALSE))</f>
        <v/>
      </c>
      <c r="AU72" s="55" t="str">
        <f ca="1">IF(AA72="","",+HLOOKUP(AA72,$E72:$X$98,$AR72,FALSE))</f>
        <v/>
      </c>
      <c r="AV72" s="138" t="str">
        <f ca="1">IF(AB72="","",+HLOOKUP(AB72,$E72:$X$98,$AR72,FALSE))</f>
        <v/>
      </c>
      <c r="AX72" s="69" t="str">
        <f t="shared" ca="1" si="37"/>
        <v/>
      </c>
      <c r="AY72" s="69" t="str">
        <f t="shared" ca="1" si="50"/>
        <v/>
      </c>
      <c r="AZ72" s="69" t="str">
        <f t="shared" ca="1" si="7"/>
        <v/>
      </c>
      <c r="BA72" s="69" t="str">
        <f t="shared" ca="1" si="8"/>
        <v/>
      </c>
      <c r="BB72" s="69" t="str">
        <f t="shared" ca="1" si="9"/>
        <v/>
      </c>
      <c r="BC72" s="69" t="str">
        <f t="shared" ca="1" si="10"/>
        <v/>
      </c>
      <c r="BD72" s="69" t="str">
        <f t="shared" ca="1" si="11"/>
        <v/>
      </c>
      <c r="BE72" s="69" t="str">
        <f t="shared" ca="1" si="12"/>
        <v/>
      </c>
      <c r="BF72" s="69" t="str">
        <f t="shared" ca="1" si="13"/>
        <v/>
      </c>
      <c r="BG72" s="69" t="str">
        <f t="shared" ca="1" si="14"/>
        <v/>
      </c>
      <c r="BH72" s="69" t="str">
        <f t="shared" ca="1" si="15"/>
        <v/>
      </c>
      <c r="BI72" s="69" t="str">
        <f t="shared" ca="1" si="16"/>
        <v/>
      </c>
      <c r="BJ72" s="69" t="str">
        <f t="shared" ca="1" si="17"/>
        <v/>
      </c>
      <c r="BK72" s="69" t="str">
        <f t="shared" ca="1" si="18"/>
        <v/>
      </c>
      <c r="BL72" s="69" t="str">
        <f t="shared" ca="1" si="19"/>
        <v/>
      </c>
      <c r="BM72" s="69" t="str">
        <f t="shared" ca="1" si="20"/>
        <v/>
      </c>
      <c r="BN72" s="69" t="str">
        <f t="shared" ca="1" si="21"/>
        <v/>
      </c>
      <c r="BO72" s="69" t="str">
        <f t="shared" ca="1" si="22"/>
        <v/>
      </c>
      <c r="BP72" s="69" t="str">
        <f t="shared" ca="1" si="23"/>
        <v/>
      </c>
      <c r="BQ72" s="69"/>
      <c r="BR72" s="69"/>
    </row>
    <row r="73" spans="1:70" x14ac:dyDescent="0.2">
      <c r="A73" t="e">
        <f>+#REF!</f>
        <v>#REF!</v>
      </c>
      <c r="B73" s="96" t="e">
        <f>+#REF!</f>
        <v>#REF!</v>
      </c>
      <c r="C73" s="124" t="e">
        <f>+#REF!</f>
        <v>#REF!</v>
      </c>
      <c r="D73" s="19" t="e">
        <f>+#REF!</f>
        <v>#REF!</v>
      </c>
      <c r="E73" s="115">
        <f t="shared" ca="1" si="56"/>
        <v>0</v>
      </c>
      <c r="F73" s="97">
        <f t="shared" ca="1" si="56"/>
        <v>0</v>
      </c>
      <c r="G73" s="97">
        <f t="shared" ca="1" si="56"/>
        <v>0</v>
      </c>
      <c r="H73" s="97">
        <f t="shared" ca="1" si="56"/>
        <v>0</v>
      </c>
      <c r="I73" s="97">
        <f t="shared" ca="1" si="56"/>
        <v>0</v>
      </c>
      <c r="J73" s="97">
        <f t="shared" ca="1" si="56"/>
        <v>0</v>
      </c>
      <c r="K73" s="97">
        <f t="shared" ca="1" si="56"/>
        <v>0</v>
      </c>
      <c r="L73" s="97">
        <f t="shared" ca="1" si="56"/>
        <v>0</v>
      </c>
      <c r="M73" s="97">
        <f t="shared" ca="1" si="56"/>
        <v>0</v>
      </c>
      <c r="N73" s="97">
        <f t="shared" ca="1" si="56"/>
        <v>0</v>
      </c>
      <c r="O73" s="97">
        <f t="shared" ca="1" si="57"/>
        <v>0</v>
      </c>
      <c r="P73" s="97">
        <f t="shared" ca="1" si="57"/>
        <v>0</v>
      </c>
      <c r="Q73" s="97">
        <f t="shared" ca="1" si="57"/>
        <v>0</v>
      </c>
      <c r="R73" s="97">
        <f t="shared" ca="1" si="57"/>
        <v>0</v>
      </c>
      <c r="S73" s="97">
        <f t="shared" ca="1" si="57"/>
        <v>0</v>
      </c>
      <c r="T73" s="97">
        <f t="shared" ca="1" si="57"/>
        <v>0</v>
      </c>
      <c r="U73" s="97">
        <f t="shared" ca="1" si="57"/>
        <v>0</v>
      </c>
      <c r="V73" s="97">
        <f t="shared" ca="1" si="57"/>
        <v>0</v>
      </c>
      <c r="W73" s="97">
        <f t="shared" ca="1" si="57"/>
        <v>0</v>
      </c>
      <c r="X73" s="97">
        <f t="shared" ca="1" si="57"/>
        <v>0</v>
      </c>
      <c r="Y73" s="189"/>
      <c r="Z73" s="190" t="str">
        <f t="shared" ca="1" si="24"/>
        <v/>
      </c>
      <c r="AA73" s="96" t="str">
        <f t="shared" ca="1" si="25"/>
        <v/>
      </c>
      <c r="AB73" s="189" t="str">
        <f t="shared" ca="1" si="26"/>
        <v/>
      </c>
      <c r="AC73" s="192">
        <f t="shared" ca="1" si="27"/>
        <v>0</v>
      </c>
      <c r="AD73" s="142">
        <f t="shared" ca="1" si="28"/>
        <v>0</v>
      </c>
      <c r="AE73" s="200">
        <f t="shared" ca="1" si="48"/>
        <v>0</v>
      </c>
      <c r="AF73" s="165">
        <f t="shared" ca="1" si="49"/>
        <v>0</v>
      </c>
      <c r="AG73" s="80"/>
      <c r="AH73" s="98" t="str">
        <f t="shared" ca="1" si="31"/>
        <v>No</v>
      </c>
      <c r="AI73" s="98" t="str">
        <f t="shared" ca="1" si="32"/>
        <v/>
      </c>
      <c r="AJ73" s="99" t="str">
        <f t="shared" ca="1" si="33"/>
        <v/>
      </c>
      <c r="AK73" s="99" t="str">
        <f t="shared" ca="1" si="34"/>
        <v/>
      </c>
      <c r="AL73" s="101" t="str">
        <f t="shared" ca="1" si="58"/>
        <v/>
      </c>
      <c r="AM73" s="101" t="str">
        <f t="shared" ca="1" si="58"/>
        <v/>
      </c>
      <c r="AN73" s="101" t="str">
        <f t="shared" ca="1" si="58"/>
        <v/>
      </c>
      <c r="AO73" s="101" t="str">
        <f t="shared" ca="1" si="35"/>
        <v/>
      </c>
      <c r="AP73" s="91"/>
      <c r="AR73" s="19">
        <f t="shared" si="6"/>
        <v>26</v>
      </c>
      <c r="AS73" s="18" t="e">
        <f t="shared" si="36"/>
        <v>#REF!</v>
      </c>
      <c r="AT73" s="55" t="str">
        <f ca="1">IF(Z73="","",+HLOOKUP(Z73,$E73:$X$98,$AR73,FALSE))</f>
        <v/>
      </c>
      <c r="AU73" s="55" t="str">
        <f ca="1">IF(AA73="","",+HLOOKUP(AA73,$E73:$X$98,$AR73,FALSE))</f>
        <v/>
      </c>
      <c r="AV73" s="138" t="str">
        <f ca="1">IF(AB73="","",+HLOOKUP(AB73,$E73:$X$98,$AR73,FALSE))</f>
        <v/>
      </c>
      <c r="AX73" s="69" t="str">
        <f t="shared" ca="1" si="37"/>
        <v/>
      </c>
      <c r="AY73" s="69" t="str">
        <f t="shared" ca="1" si="50"/>
        <v/>
      </c>
      <c r="AZ73" s="69" t="str">
        <f t="shared" ca="1" si="7"/>
        <v/>
      </c>
      <c r="BA73" s="69" t="str">
        <f t="shared" ca="1" si="8"/>
        <v/>
      </c>
      <c r="BB73" s="69" t="str">
        <f t="shared" ca="1" si="9"/>
        <v/>
      </c>
      <c r="BC73" s="69" t="str">
        <f t="shared" ca="1" si="10"/>
        <v/>
      </c>
      <c r="BD73" s="69" t="str">
        <f t="shared" ca="1" si="11"/>
        <v/>
      </c>
      <c r="BE73" s="69" t="str">
        <f t="shared" ca="1" si="12"/>
        <v/>
      </c>
      <c r="BF73" s="69" t="str">
        <f t="shared" ca="1" si="13"/>
        <v/>
      </c>
      <c r="BG73" s="69" t="str">
        <f t="shared" ca="1" si="14"/>
        <v/>
      </c>
      <c r="BH73" s="69" t="str">
        <f t="shared" ca="1" si="15"/>
        <v/>
      </c>
      <c r="BI73" s="69" t="str">
        <f t="shared" ca="1" si="16"/>
        <v/>
      </c>
      <c r="BJ73" s="69" t="str">
        <f t="shared" ca="1" si="17"/>
        <v/>
      </c>
      <c r="BK73" s="69" t="str">
        <f t="shared" ca="1" si="18"/>
        <v/>
      </c>
      <c r="BL73" s="69" t="str">
        <f t="shared" ca="1" si="19"/>
        <v/>
      </c>
      <c r="BM73" s="69" t="str">
        <f t="shared" ca="1" si="20"/>
        <v/>
      </c>
      <c r="BN73" s="69" t="str">
        <f t="shared" ca="1" si="21"/>
        <v/>
      </c>
      <c r="BO73" s="69" t="str">
        <f t="shared" ca="1" si="22"/>
        <v/>
      </c>
      <c r="BP73" s="69" t="str">
        <f t="shared" ca="1" si="23"/>
        <v/>
      </c>
      <c r="BQ73" s="69"/>
      <c r="BR73" s="69"/>
    </row>
    <row r="74" spans="1:70" x14ac:dyDescent="0.2">
      <c r="A74" t="e">
        <f>+#REF!</f>
        <v>#REF!</v>
      </c>
      <c r="B74" t="e">
        <f>+#REF!</f>
        <v>#REF!</v>
      </c>
      <c r="C74" s="123" t="e">
        <f>+#REF!</f>
        <v>#REF!</v>
      </c>
      <c r="D74" s="19" t="e">
        <f>+#REF!</f>
        <v>#REF!</v>
      </c>
      <c r="E74" s="114">
        <f t="shared" ca="1" si="56"/>
        <v>0</v>
      </c>
      <c r="F74" s="36">
        <f t="shared" ca="1" si="56"/>
        <v>0</v>
      </c>
      <c r="G74" s="36">
        <f t="shared" ca="1" si="56"/>
        <v>0</v>
      </c>
      <c r="H74" s="36">
        <f t="shared" ca="1" si="56"/>
        <v>0</v>
      </c>
      <c r="I74" s="36">
        <f t="shared" ca="1" si="56"/>
        <v>0</v>
      </c>
      <c r="J74" s="36">
        <f t="shared" ca="1" si="56"/>
        <v>0</v>
      </c>
      <c r="K74" s="36">
        <f t="shared" ca="1" si="56"/>
        <v>0</v>
      </c>
      <c r="L74" s="36">
        <f t="shared" ca="1" si="56"/>
        <v>0</v>
      </c>
      <c r="M74" s="36">
        <f t="shared" ca="1" si="56"/>
        <v>0</v>
      </c>
      <c r="N74" s="36">
        <f t="shared" ca="1" si="56"/>
        <v>0</v>
      </c>
      <c r="O74" s="36">
        <f t="shared" ca="1" si="57"/>
        <v>0</v>
      </c>
      <c r="P74" s="36">
        <f t="shared" ca="1" si="57"/>
        <v>0</v>
      </c>
      <c r="Q74" s="36">
        <f t="shared" ca="1" si="57"/>
        <v>0</v>
      </c>
      <c r="R74" s="36">
        <f t="shared" ca="1" si="57"/>
        <v>0</v>
      </c>
      <c r="S74" s="36">
        <f t="shared" ca="1" si="57"/>
        <v>0</v>
      </c>
      <c r="T74" s="36">
        <f t="shared" ca="1" si="57"/>
        <v>0</v>
      </c>
      <c r="U74" s="36">
        <f t="shared" ca="1" si="57"/>
        <v>0</v>
      </c>
      <c r="V74" s="36">
        <f t="shared" ca="1" si="57"/>
        <v>0</v>
      </c>
      <c r="W74" s="36">
        <f t="shared" ca="1" si="57"/>
        <v>0</v>
      </c>
      <c r="X74" s="36">
        <f t="shared" ca="1" si="57"/>
        <v>0</v>
      </c>
      <c r="Y74" s="56"/>
      <c r="Z74" s="19" t="str">
        <f t="shared" ca="1" si="24"/>
        <v/>
      </c>
      <c r="AA74" s="18" t="str">
        <f t="shared" ca="1" si="25"/>
        <v/>
      </c>
      <c r="AB74" s="56" t="str">
        <f t="shared" ca="1" si="26"/>
        <v/>
      </c>
      <c r="AC74" s="121">
        <f t="shared" ca="1" si="27"/>
        <v>0</v>
      </c>
      <c r="AD74" s="141">
        <f t="shared" ca="1" si="28"/>
        <v>0</v>
      </c>
      <c r="AE74" s="199">
        <f t="shared" ca="1" si="48"/>
        <v>0</v>
      </c>
      <c r="AF74" s="164">
        <f t="shared" ca="1" si="49"/>
        <v>0</v>
      </c>
      <c r="AG74" s="106"/>
      <c r="AH74" s="92" t="str">
        <f t="shared" ca="1" si="31"/>
        <v>No</v>
      </c>
      <c r="AI74" s="92" t="str">
        <f t="shared" ca="1" si="32"/>
        <v/>
      </c>
      <c r="AJ74" s="93" t="str">
        <f t="shared" ca="1" si="33"/>
        <v/>
      </c>
      <c r="AK74" s="93" t="str">
        <f t="shared" ca="1" si="34"/>
        <v/>
      </c>
      <c r="AL74" s="91" t="str">
        <f t="shared" ca="1" si="58"/>
        <v/>
      </c>
      <c r="AM74" s="91" t="str">
        <f t="shared" ca="1" si="58"/>
        <v/>
      </c>
      <c r="AN74" s="91" t="str">
        <f t="shared" ca="1" si="58"/>
        <v/>
      </c>
      <c r="AO74" s="91" t="str">
        <f t="shared" ca="1" si="35"/>
        <v/>
      </c>
      <c r="AP74" s="91"/>
      <c r="AR74" s="19">
        <f t="shared" si="6"/>
        <v>25</v>
      </c>
      <c r="AS74" s="18" t="e">
        <f t="shared" si="36"/>
        <v>#REF!</v>
      </c>
      <c r="AT74" s="55" t="str">
        <f ca="1">IF(Z74="","",+HLOOKUP(Z74,$E74:$X$98,$AR74,FALSE))</f>
        <v/>
      </c>
      <c r="AU74" s="55" t="str">
        <f ca="1">IF(AA74="","",+HLOOKUP(AA74,$E74:$X$98,$AR74,FALSE))</f>
        <v/>
      </c>
      <c r="AV74" s="138" t="str">
        <f ca="1">IF(AB74="","",+HLOOKUP(AB74,$E74:$X$98,$AR74,FALSE))</f>
        <v/>
      </c>
      <c r="AX74" s="69" t="str">
        <f t="shared" ca="1" si="37"/>
        <v/>
      </c>
      <c r="AY74" s="69" t="str">
        <f t="shared" ca="1" si="50"/>
        <v/>
      </c>
      <c r="AZ74" s="69" t="str">
        <f t="shared" ca="1" si="7"/>
        <v/>
      </c>
      <c r="BA74" s="69" t="str">
        <f t="shared" ca="1" si="8"/>
        <v/>
      </c>
      <c r="BB74" s="69" t="str">
        <f t="shared" ca="1" si="9"/>
        <v/>
      </c>
      <c r="BC74" s="69" t="str">
        <f t="shared" ca="1" si="10"/>
        <v/>
      </c>
      <c r="BD74" s="69" t="str">
        <f t="shared" ca="1" si="11"/>
        <v/>
      </c>
      <c r="BE74" s="69" t="str">
        <f t="shared" ca="1" si="12"/>
        <v/>
      </c>
      <c r="BF74" s="69" t="str">
        <f t="shared" ca="1" si="13"/>
        <v/>
      </c>
      <c r="BG74" s="69" t="str">
        <f t="shared" ca="1" si="14"/>
        <v/>
      </c>
      <c r="BH74" s="69" t="str">
        <f t="shared" ca="1" si="15"/>
        <v/>
      </c>
      <c r="BI74" s="69" t="str">
        <f t="shared" ca="1" si="16"/>
        <v/>
      </c>
      <c r="BJ74" s="69" t="str">
        <f t="shared" ca="1" si="17"/>
        <v/>
      </c>
      <c r="BK74" s="69" t="str">
        <f t="shared" ca="1" si="18"/>
        <v/>
      </c>
      <c r="BL74" s="69" t="str">
        <f t="shared" ca="1" si="19"/>
        <v/>
      </c>
      <c r="BM74" s="69" t="str">
        <f t="shared" ca="1" si="20"/>
        <v/>
      </c>
      <c r="BN74" s="69" t="str">
        <f t="shared" ca="1" si="21"/>
        <v/>
      </c>
      <c r="BO74" s="69" t="str">
        <f t="shared" ca="1" si="22"/>
        <v/>
      </c>
      <c r="BP74" s="69" t="str">
        <f t="shared" ca="1" si="23"/>
        <v/>
      </c>
      <c r="BQ74" s="69"/>
      <c r="BR74" s="69"/>
    </row>
    <row r="75" spans="1:70" x14ac:dyDescent="0.2">
      <c r="A75" t="e">
        <f>+#REF!</f>
        <v>#REF!</v>
      </c>
      <c r="B75" t="e">
        <f>+#REF!</f>
        <v>#REF!</v>
      </c>
      <c r="C75" s="123" t="e">
        <f>+#REF!</f>
        <v>#REF!</v>
      </c>
      <c r="D75" s="19" t="e">
        <f>+#REF!</f>
        <v>#REF!</v>
      </c>
      <c r="E75" s="114">
        <f t="shared" ca="1" si="56"/>
        <v>0</v>
      </c>
      <c r="F75" s="36">
        <f t="shared" ca="1" si="56"/>
        <v>0</v>
      </c>
      <c r="G75" s="36">
        <f t="shared" ca="1" si="56"/>
        <v>0</v>
      </c>
      <c r="H75" s="36">
        <f t="shared" ca="1" si="56"/>
        <v>0</v>
      </c>
      <c r="I75" s="36">
        <f t="shared" ca="1" si="56"/>
        <v>0</v>
      </c>
      <c r="J75" s="36">
        <f t="shared" ca="1" si="56"/>
        <v>0</v>
      </c>
      <c r="K75" s="36">
        <f t="shared" ca="1" si="56"/>
        <v>0</v>
      </c>
      <c r="L75" s="36">
        <f t="shared" ca="1" si="56"/>
        <v>0</v>
      </c>
      <c r="M75" s="36">
        <f t="shared" ca="1" si="56"/>
        <v>0</v>
      </c>
      <c r="N75" s="36">
        <f t="shared" ca="1" si="56"/>
        <v>0</v>
      </c>
      <c r="O75" s="36">
        <f t="shared" ca="1" si="57"/>
        <v>0</v>
      </c>
      <c r="P75" s="36">
        <f t="shared" ca="1" si="57"/>
        <v>0</v>
      </c>
      <c r="Q75" s="36">
        <f t="shared" ca="1" si="57"/>
        <v>0</v>
      </c>
      <c r="R75" s="36">
        <f t="shared" ca="1" si="57"/>
        <v>0</v>
      </c>
      <c r="S75" s="36">
        <f t="shared" ca="1" si="57"/>
        <v>0</v>
      </c>
      <c r="T75" s="36">
        <f t="shared" ca="1" si="57"/>
        <v>0</v>
      </c>
      <c r="U75" s="36">
        <f t="shared" ca="1" si="57"/>
        <v>0</v>
      </c>
      <c r="V75" s="36">
        <f t="shared" ca="1" si="57"/>
        <v>0</v>
      </c>
      <c r="W75" s="36">
        <f t="shared" ca="1" si="57"/>
        <v>0</v>
      </c>
      <c r="X75" s="36">
        <f t="shared" ca="1" si="57"/>
        <v>0</v>
      </c>
      <c r="Y75" s="56"/>
      <c r="Z75" s="19" t="str">
        <f t="shared" ca="1" si="24"/>
        <v/>
      </c>
      <c r="AA75" s="18" t="str">
        <f t="shared" ca="1" si="25"/>
        <v/>
      </c>
      <c r="AB75" s="56" t="str">
        <f t="shared" ca="1" si="26"/>
        <v/>
      </c>
      <c r="AC75" s="121">
        <f t="shared" ca="1" si="27"/>
        <v>0</v>
      </c>
      <c r="AD75" s="141">
        <f t="shared" ca="1" si="28"/>
        <v>0</v>
      </c>
      <c r="AE75" s="199">
        <f t="shared" ref="AE75:AE97" ca="1" si="59">IF(AC75=0,0,RANK(AC75,AC$11:AC$97))</f>
        <v>0</v>
      </c>
      <c r="AF75" s="164">
        <f t="shared" ca="1" si="49"/>
        <v>0</v>
      </c>
      <c r="AG75" s="106"/>
      <c r="AH75" s="92" t="str">
        <f t="shared" ca="1" si="31"/>
        <v>No</v>
      </c>
      <c r="AI75" s="92" t="str">
        <f t="shared" ca="1" si="32"/>
        <v/>
      </c>
      <c r="AJ75" s="93" t="str">
        <f t="shared" ca="1" si="33"/>
        <v/>
      </c>
      <c r="AK75" s="93" t="str">
        <f t="shared" ca="1" si="34"/>
        <v/>
      </c>
      <c r="AL75" s="91" t="str">
        <f t="shared" ca="1" si="58"/>
        <v/>
      </c>
      <c r="AM75" s="91" t="str">
        <f t="shared" ca="1" si="58"/>
        <v/>
      </c>
      <c r="AN75" s="91" t="str">
        <f t="shared" ca="1" si="58"/>
        <v/>
      </c>
      <c r="AO75" s="91" t="str">
        <f t="shared" ca="1" si="35"/>
        <v/>
      </c>
      <c r="AP75" s="91"/>
      <c r="AR75" s="19">
        <f t="shared" ref="AR75:AR96" si="60">+AR76+1</f>
        <v>24</v>
      </c>
      <c r="AS75" s="18" t="e">
        <f t="shared" si="36"/>
        <v>#REF!</v>
      </c>
      <c r="AT75" s="55" t="str">
        <f ca="1">IF(Z75="","",+HLOOKUP(Z75,$E75:$X$98,$AR75,FALSE))</f>
        <v/>
      </c>
      <c r="AU75" s="55" t="str">
        <f ca="1">IF(AA75="","",+HLOOKUP(AA75,$E75:$X$98,$AR75,FALSE))</f>
        <v/>
      </c>
      <c r="AV75" s="138" t="str">
        <f ca="1">IF(AB75="","",+HLOOKUP(AB75,$E75:$X$98,$AR75,FALSE))</f>
        <v/>
      </c>
      <c r="AX75" s="69" t="str">
        <f t="shared" ca="1" si="37"/>
        <v/>
      </c>
      <c r="AY75" s="69" t="str">
        <f t="shared" ref="AY75:AY97" ca="1" si="61">+IF(F75=0,"",F75)</f>
        <v/>
      </c>
      <c r="AZ75" s="69" t="str">
        <f t="shared" ref="AZ75:AZ97" ca="1" si="62">+IF(G75=0,"",G75)</f>
        <v/>
      </c>
      <c r="BA75" s="69" t="str">
        <f t="shared" ref="BA75:BA97" ca="1" si="63">+IF(H75=0,"",H75)</f>
        <v/>
      </c>
      <c r="BB75" s="69" t="str">
        <f t="shared" ref="BB75:BB97" ca="1" si="64">+IF(I75=0,"",I75)</f>
        <v/>
      </c>
      <c r="BC75" s="69" t="str">
        <f t="shared" ref="BC75:BC97" ca="1" si="65">+IF(J75=0,"",J75)</f>
        <v/>
      </c>
      <c r="BD75" s="69" t="str">
        <f t="shared" ref="BD75:BD97" ca="1" si="66">+IF(K75=0,"",K75)</f>
        <v/>
      </c>
      <c r="BE75" s="69" t="str">
        <f t="shared" ref="BE75:BE97" ca="1" si="67">+IF(L75=0,"",L75)</f>
        <v/>
      </c>
      <c r="BF75" s="69" t="str">
        <f t="shared" ref="BF75:BF97" ca="1" si="68">+IF(M75=0,"",M75)</f>
        <v/>
      </c>
      <c r="BG75" s="69" t="str">
        <f t="shared" ref="BG75:BG97" ca="1" si="69">+IF(N75=0,"",N75)</f>
        <v/>
      </c>
      <c r="BH75" s="69" t="str">
        <f t="shared" ref="BH75:BH97" ca="1" si="70">+IF(O75=0,"",O75)</f>
        <v/>
      </c>
      <c r="BI75" s="69" t="str">
        <f t="shared" ref="BI75:BI97" ca="1" si="71">+IF(P75=0,"",P75)</f>
        <v/>
      </c>
      <c r="BJ75" s="69" t="str">
        <f t="shared" ref="BJ75:BJ97" ca="1" si="72">+IF(Q75=0,"",Q75)</f>
        <v/>
      </c>
      <c r="BK75" s="69" t="str">
        <f t="shared" ref="BK75:BK97" ca="1" si="73">+IF(R75=0,"",R75)</f>
        <v/>
      </c>
      <c r="BL75" s="69" t="str">
        <f t="shared" ref="BL75:BL97" ca="1" si="74">+IF(S75=0,"",S75)</f>
        <v/>
      </c>
      <c r="BM75" s="69" t="str">
        <f t="shared" ref="BM75:BM97" ca="1" si="75">+IF(T75=0,"",T75)</f>
        <v/>
      </c>
      <c r="BN75" s="69" t="str">
        <f t="shared" ref="BN75:BN97" ca="1" si="76">+IF(U75=0,"",U75)</f>
        <v/>
      </c>
      <c r="BO75" s="69" t="str">
        <f t="shared" ref="BO75:BO97" ca="1" si="77">+IF(V75=0,"",V75)</f>
        <v/>
      </c>
      <c r="BP75" s="69" t="str">
        <f t="shared" ref="BP75:BP97" ca="1" si="78">+IF(W75=0,"",W75)</f>
        <v/>
      </c>
      <c r="BQ75" s="69"/>
      <c r="BR75" s="69"/>
    </row>
    <row r="76" spans="1:70" x14ac:dyDescent="0.2">
      <c r="A76" t="e">
        <f>+#REF!</f>
        <v>#REF!</v>
      </c>
      <c r="B76" s="96" t="e">
        <f>+#REF!</f>
        <v>#REF!</v>
      </c>
      <c r="C76" s="124" t="e">
        <f>+#REF!</f>
        <v>#REF!</v>
      </c>
      <c r="D76" s="19" t="e">
        <f>+#REF!</f>
        <v>#REF!</v>
      </c>
      <c r="E76" s="115">
        <f t="shared" ca="1" si="56"/>
        <v>0</v>
      </c>
      <c r="F76" s="97">
        <f t="shared" ca="1" si="56"/>
        <v>0</v>
      </c>
      <c r="G76" s="97">
        <f t="shared" ca="1" si="56"/>
        <v>0</v>
      </c>
      <c r="H76" s="97">
        <f t="shared" ca="1" si="56"/>
        <v>0</v>
      </c>
      <c r="I76" s="97">
        <f t="shared" ca="1" si="56"/>
        <v>0</v>
      </c>
      <c r="J76" s="97">
        <f t="shared" ca="1" si="56"/>
        <v>0</v>
      </c>
      <c r="K76" s="97">
        <f t="shared" ca="1" si="56"/>
        <v>0</v>
      </c>
      <c r="L76" s="97">
        <f t="shared" ca="1" si="56"/>
        <v>0</v>
      </c>
      <c r="M76" s="97">
        <f t="shared" ca="1" si="56"/>
        <v>0</v>
      </c>
      <c r="N76" s="97">
        <f t="shared" ca="1" si="56"/>
        <v>0</v>
      </c>
      <c r="O76" s="97">
        <f t="shared" ca="1" si="57"/>
        <v>0</v>
      </c>
      <c r="P76" s="97">
        <f t="shared" ca="1" si="57"/>
        <v>0</v>
      </c>
      <c r="Q76" s="97">
        <f t="shared" ca="1" si="57"/>
        <v>0</v>
      </c>
      <c r="R76" s="97">
        <f t="shared" ca="1" si="57"/>
        <v>0</v>
      </c>
      <c r="S76" s="97">
        <f t="shared" ca="1" si="57"/>
        <v>0</v>
      </c>
      <c r="T76" s="97">
        <f t="shared" ca="1" si="57"/>
        <v>0</v>
      </c>
      <c r="U76" s="97">
        <f t="shared" ca="1" si="57"/>
        <v>0</v>
      </c>
      <c r="V76" s="97">
        <f t="shared" ca="1" si="57"/>
        <v>0</v>
      </c>
      <c r="W76" s="97">
        <f t="shared" ca="1" si="57"/>
        <v>0</v>
      </c>
      <c r="X76" s="97">
        <f t="shared" ca="1" si="57"/>
        <v>0</v>
      </c>
      <c r="Y76" s="189"/>
      <c r="Z76" s="190" t="str">
        <f t="shared" ref="Z76:Z97" ca="1" si="79">IF($AO76="Right 3",AL76,AK76)</f>
        <v/>
      </c>
      <c r="AA76" s="96" t="str">
        <f t="shared" ref="AA76:AA97" ca="1" si="80">IF($AO76="Right 3",AM76,AL76)</f>
        <v/>
      </c>
      <c r="AB76" s="189" t="str">
        <f t="shared" ref="AB76:AB97" ca="1" si="81">IF($AO76="Right 3",AN76,AM76)</f>
        <v/>
      </c>
      <c r="AC76" s="192">
        <f t="shared" ref="AC76:AC97" ca="1" si="82">IF(AJ76="Yes",SUM(Z76:AB76),0)</f>
        <v>0</v>
      </c>
      <c r="AD76" s="142">
        <f t="shared" ref="AD76:AD97" ca="1" si="83">IF(AJ76="Yes",1/((1/Z76+1/AA76+1/AB76))*3*3,0)</f>
        <v>0</v>
      </c>
      <c r="AE76" s="200">
        <f t="shared" ca="1" si="59"/>
        <v>0</v>
      </c>
      <c r="AF76" s="165">
        <f t="shared" ref="AF76:AF97" ca="1" si="84">IF(AD76=0,0,RANK(AD76,AD$11:AD$97))</f>
        <v>0</v>
      </c>
      <c r="AG76" s="80"/>
      <c r="AH76" s="98" t="str">
        <f t="shared" ref="AH76:AH97" ca="1" si="85">IF(COUNTIF(E76:X76,"&gt;=0.1")&gt;=3,"Yes","No")</f>
        <v>No</v>
      </c>
      <c r="AI76" s="98" t="str">
        <f t="shared" ref="AI76:AI97" ca="1" si="86">IF(SUMPRODUCT($E$8:$X$8,E76:X76)=0,"","Yes")</f>
        <v/>
      </c>
      <c r="AJ76" s="99" t="str">
        <f t="shared" ref="AJ76:AJ97" ca="1" si="87">IF(AND(AH76="Yes",AI76="Yes"),"Yes","")</f>
        <v/>
      </c>
      <c r="AK76" s="99" t="str">
        <f t="shared" ref="AK76:AK97" ca="1" si="88">IF(AJ76="Yes",ROUND(MAX(E$8*E76,F$8*F76,G$8*G76,H$8*H76,I$8*I76,J$8*J76,K$8*K76,L$8*L76,M$8*M76,N$8*N76,O$8*O76,P$8*P76,Q$8*Q76,R$8*R76,S$8*S76,T$8*T76,U$8*U76,V$8*V76,W$8*W76,X$8*X76),3),"")</f>
        <v/>
      </c>
      <c r="AL76" s="101" t="str">
        <f t="shared" ca="1" si="58"/>
        <v/>
      </c>
      <c r="AM76" s="101" t="str">
        <f t="shared" ca="1" si="58"/>
        <v/>
      </c>
      <c r="AN76" s="101" t="str">
        <f t="shared" ca="1" si="58"/>
        <v/>
      </c>
      <c r="AO76" s="101" t="str">
        <f t="shared" ref="AO76:AO97" ca="1" si="89">+IF(AJ76="Yes",IF(OR(AK76=AL76,AK76=AM76,AK76=AN76),"Right 3","Left 3"),"")</f>
        <v/>
      </c>
      <c r="AP76" s="91"/>
      <c r="AR76" s="19">
        <f t="shared" si="60"/>
        <v>23</v>
      </c>
      <c r="AS76" s="18" t="e">
        <f t="shared" ref="AS76:AS97" si="90">+C76</f>
        <v>#REF!</v>
      </c>
      <c r="AT76" s="55" t="str">
        <f ca="1">IF(Z76="","",+HLOOKUP(Z76,$E76:$X$98,$AR76,FALSE))</f>
        <v/>
      </c>
      <c r="AU76" s="55" t="str">
        <f ca="1">IF(AA76="","",+HLOOKUP(AA76,$E76:$X$98,$AR76,FALSE))</f>
        <v/>
      </c>
      <c r="AV76" s="138" t="str">
        <f ca="1">IF(AB76="","",+HLOOKUP(AB76,$E76:$X$98,$AR76,FALSE))</f>
        <v/>
      </c>
      <c r="AX76" s="69" t="str">
        <f t="shared" ref="AX76:AX97" ca="1" si="91">+IF(E76=0,"",E76)</f>
        <v/>
      </c>
      <c r="AY76" s="69" t="str">
        <f t="shared" ca="1" si="61"/>
        <v/>
      </c>
      <c r="AZ76" s="69" t="str">
        <f t="shared" ca="1" si="62"/>
        <v/>
      </c>
      <c r="BA76" s="69" t="str">
        <f t="shared" ca="1" si="63"/>
        <v/>
      </c>
      <c r="BB76" s="69" t="str">
        <f t="shared" ca="1" si="64"/>
        <v/>
      </c>
      <c r="BC76" s="69" t="str">
        <f t="shared" ca="1" si="65"/>
        <v/>
      </c>
      <c r="BD76" s="69" t="str">
        <f t="shared" ca="1" si="66"/>
        <v/>
      </c>
      <c r="BE76" s="69" t="str">
        <f t="shared" ca="1" si="67"/>
        <v/>
      </c>
      <c r="BF76" s="69" t="str">
        <f t="shared" ca="1" si="68"/>
        <v/>
      </c>
      <c r="BG76" s="69" t="str">
        <f t="shared" ca="1" si="69"/>
        <v/>
      </c>
      <c r="BH76" s="69" t="str">
        <f t="shared" ca="1" si="70"/>
        <v/>
      </c>
      <c r="BI76" s="69" t="str">
        <f t="shared" ca="1" si="71"/>
        <v/>
      </c>
      <c r="BJ76" s="69" t="str">
        <f t="shared" ca="1" si="72"/>
        <v/>
      </c>
      <c r="BK76" s="69" t="str">
        <f t="shared" ca="1" si="73"/>
        <v/>
      </c>
      <c r="BL76" s="69" t="str">
        <f t="shared" ca="1" si="74"/>
        <v/>
      </c>
      <c r="BM76" s="69" t="str">
        <f t="shared" ca="1" si="75"/>
        <v/>
      </c>
      <c r="BN76" s="69" t="str">
        <f t="shared" ca="1" si="76"/>
        <v/>
      </c>
      <c r="BO76" s="69" t="str">
        <f t="shared" ca="1" si="77"/>
        <v/>
      </c>
      <c r="BP76" s="69" t="str">
        <f t="shared" ca="1" si="78"/>
        <v/>
      </c>
      <c r="BQ76" s="69"/>
      <c r="BR76" s="69"/>
    </row>
    <row r="77" spans="1:70" x14ac:dyDescent="0.2">
      <c r="A77" t="e">
        <f>+#REF!</f>
        <v>#REF!</v>
      </c>
      <c r="B77" t="e">
        <f>+#REF!</f>
        <v>#REF!</v>
      </c>
      <c r="C77" s="123" t="e">
        <f>+#REF!</f>
        <v>#REF!</v>
      </c>
      <c r="D77" s="19" t="e">
        <f>+#REF!</f>
        <v>#REF!</v>
      </c>
      <c r="E77" s="114">
        <f t="shared" ca="1" si="56"/>
        <v>0</v>
      </c>
      <c r="F77" s="36">
        <f t="shared" ca="1" si="56"/>
        <v>0</v>
      </c>
      <c r="G77" s="36">
        <f t="shared" ca="1" si="56"/>
        <v>0</v>
      </c>
      <c r="H77" s="36">
        <f t="shared" ca="1" si="56"/>
        <v>0</v>
      </c>
      <c r="I77" s="36">
        <f t="shared" ca="1" si="56"/>
        <v>0</v>
      </c>
      <c r="J77" s="36">
        <f t="shared" ca="1" si="56"/>
        <v>0</v>
      </c>
      <c r="K77" s="36">
        <f t="shared" ca="1" si="56"/>
        <v>0</v>
      </c>
      <c r="L77" s="36">
        <f t="shared" ca="1" si="56"/>
        <v>0</v>
      </c>
      <c r="M77" s="36">
        <f t="shared" ca="1" si="56"/>
        <v>0</v>
      </c>
      <c r="N77" s="36">
        <f t="shared" ca="1" si="56"/>
        <v>0</v>
      </c>
      <c r="O77" s="36">
        <f t="shared" ca="1" si="57"/>
        <v>0</v>
      </c>
      <c r="P77" s="36">
        <f t="shared" ca="1" si="57"/>
        <v>0</v>
      </c>
      <c r="Q77" s="36">
        <f t="shared" ca="1" si="57"/>
        <v>0</v>
      </c>
      <c r="R77" s="36">
        <f t="shared" ca="1" si="57"/>
        <v>0</v>
      </c>
      <c r="S77" s="36">
        <f t="shared" ca="1" si="57"/>
        <v>0</v>
      </c>
      <c r="T77" s="36">
        <f t="shared" ca="1" si="57"/>
        <v>0</v>
      </c>
      <c r="U77" s="36">
        <f t="shared" ca="1" si="57"/>
        <v>0</v>
      </c>
      <c r="V77" s="36">
        <f t="shared" ca="1" si="57"/>
        <v>0</v>
      </c>
      <c r="W77" s="36">
        <f t="shared" ca="1" si="57"/>
        <v>0</v>
      </c>
      <c r="X77" s="36">
        <f t="shared" ca="1" si="57"/>
        <v>0</v>
      </c>
      <c r="Y77" s="56"/>
      <c r="Z77" s="19" t="str">
        <f t="shared" ca="1" si="79"/>
        <v/>
      </c>
      <c r="AA77" s="18" t="str">
        <f t="shared" ca="1" si="80"/>
        <v/>
      </c>
      <c r="AB77" s="56" t="str">
        <f t="shared" ca="1" si="81"/>
        <v/>
      </c>
      <c r="AC77" s="121">
        <f t="shared" ca="1" si="82"/>
        <v>0</v>
      </c>
      <c r="AD77" s="141">
        <f t="shared" ca="1" si="83"/>
        <v>0</v>
      </c>
      <c r="AE77" s="199">
        <f t="shared" ca="1" si="59"/>
        <v>0</v>
      </c>
      <c r="AF77" s="164">
        <f t="shared" ca="1" si="84"/>
        <v>0</v>
      </c>
      <c r="AG77" s="106"/>
      <c r="AH77" s="92" t="str">
        <f t="shared" ca="1" si="85"/>
        <v>No</v>
      </c>
      <c r="AI77" s="92" t="str">
        <f t="shared" ca="1" si="86"/>
        <v/>
      </c>
      <c r="AJ77" s="93" t="str">
        <f t="shared" ca="1" si="87"/>
        <v/>
      </c>
      <c r="AK77" s="93" t="str">
        <f t="shared" ca="1" si="88"/>
        <v/>
      </c>
      <c r="AL77" s="91" t="str">
        <f t="shared" ca="1" si="58"/>
        <v/>
      </c>
      <c r="AM77" s="91" t="str">
        <f t="shared" ca="1" si="58"/>
        <v/>
      </c>
      <c r="AN77" s="91" t="str">
        <f t="shared" ca="1" si="58"/>
        <v/>
      </c>
      <c r="AO77" s="91" t="str">
        <f t="shared" ca="1" si="89"/>
        <v/>
      </c>
      <c r="AP77" s="91"/>
      <c r="AR77" s="19">
        <f t="shared" si="60"/>
        <v>22</v>
      </c>
      <c r="AS77" s="18" t="e">
        <f t="shared" si="90"/>
        <v>#REF!</v>
      </c>
      <c r="AT77" s="55" t="str">
        <f ca="1">IF(Z77="","",+HLOOKUP(Z77,$E77:$X$98,$AR77,FALSE))</f>
        <v/>
      </c>
      <c r="AU77" s="55" t="str">
        <f ca="1">IF(AA77="","",+HLOOKUP(AA77,$E77:$X$98,$AR77,FALSE))</f>
        <v/>
      </c>
      <c r="AV77" s="138" t="str">
        <f ca="1">IF(AB77="","",+HLOOKUP(AB77,$E77:$X$98,$AR77,FALSE))</f>
        <v/>
      </c>
      <c r="AX77" s="69" t="str">
        <f t="shared" ca="1" si="91"/>
        <v/>
      </c>
      <c r="AY77" s="69" t="str">
        <f t="shared" ca="1" si="61"/>
        <v/>
      </c>
      <c r="AZ77" s="69" t="str">
        <f t="shared" ca="1" si="62"/>
        <v/>
      </c>
      <c r="BA77" s="69" t="str">
        <f t="shared" ca="1" si="63"/>
        <v/>
      </c>
      <c r="BB77" s="69" t="str">
        <f t="shared" ca="1" si="64"/>
        <v/>
      </c>
      <c r="BC77" s="69" t="str">
        <f t="shared" ca="1" si="65"/>
        <v/>
      </c>
      <c r="BD77" s="69" t="str">
        <f t="shared" ca="1" si="66"/>
        <v/>
      </c>
      <c r="BE77" s="69" t="str">
        <f t="shared" ca="1" si="67"/>
        <v/>
      </c>
      <c r="BF77" s="69" t="str">
        <f t="shared" ca="1" si="68"/>
        <v/>
      </c>
      <c r="BG77" s="69" t="str">
        <f t="shared" ca="1" si="69"/>
        <v/>
      </c>
      <c r="BH77" s="69" t="str">
        <f t="shared" ca="1" si="70"/>
        <v/>
      </c>
      <c r="BI77" s="69" t="str">
        <f t="shared" ca="1" si="71"/>
        <v/>
      </c>
      <c r="BJ77" s="69" t="str">
        <f t="shared" ca="1" si="72"/>
        <v/>
      </c>
      <c r="BK77" s="69" t="str">
        <f t="shared" ca="1" si="73"/>
        <v/>
      </c>
      <c r="BL77" s="69" t="str">
        <f t="shared" ca="1" si="74"/>
        <v/>
      </c>
      <c r="BM77" s="69" t="str">
        <f t="shared" ca="1" si="75"/>
        <v/>
      </c>
      <c r="BN77" s="69" t="str">
        <f t="shared" ca="1" si="76"/>
        <v/>
      </c>
      <c r="BO77" s="69" t="str">
        <f t="shared" ca="1" si="77"/>
        <v/>
      </c>
      <c r="BP77" s="69" t="str">
        <f t="shared" ca="1" si="78"/>
        <v/>
      </c>
      <c r="BQ77" s="69"/>
      <c r="BR77" s="69"/>
    </row>
    <row r="78" spans="1:70" x14ac:dyDescent="0.2">
      <c r="A78" t="e">
        <f>+#REF!</f>
        <v>#REF!</v>
      </c>
      <c r="B78" t="e">
        <f>+#REF!</f>
        <v>#REF!</v>
      </c>
      <c r="C78" s="123" t="e">
        <f>+#REF!</f>
        <v>#REF!</v>
      </c>
      <c r="D78" s="19" t="e">
        <f>+#REF!</f>
        <v>#REF!</v>
      </c>
      <c r="E78" s="114">
        <f t="shared" ca="1" si="56"/>
        <v>0</v>
      </c>
      <c r="F78" s="36">
        <f t="shared" ca="1" si="56"/>
        <v>0</v>
      </c>
      <c r="G78" s="36">
        <f t="shared" ca="1" si="56"/>
        <v>0</v>
      </c>
      <c r="H78" s="36">
        <f t="shared" ca="1" si="56"/>
        <v>0</v>
      </c>
      <c r="I78" s="36">
        <f t="shared" ca="1" si="56"/>
        <v>0</v>
      </c>
      <c r="J78" s="36">
        <f t="shared" ca="1" si="56"/>
        <v>0</v>
      </c>
      <c r="K78" s="36">
        <f t="shared" ca="1" si="56"/>
        <v>0</v>
      </c>
      <c r="L78" s="36">
        <f t="shared" ca="1" si="56"/>
        <v>0</v>
      </c>
      <c r="M78" s="36">
        <f t="shared" ca="1" si="56"/>
        <v>0</v>
      </c>
      <c r="N78" s="36">
        <f t="shared" ca="1" si="56"/>
        <v>0</v>
      </c>
      <c r="O78" s="36">
        <f t="shared" ca="1" si="57"/>
        <v>0</v>
      </c>
      <c r="P78" s="36">
        <f t="shared" ca="1" si="57"/>
        <v>0</v>
      </c>
      <c r="Q78" s="36">
        <f t="shared" ca="1" si="57"/>
        <v>0</v>
      </c>
      <c r="R78" s="36">
        <f t="shared" ca="1" si="57"/>
        <v>0</v>
      </c>
      <c r="S78" s="36">
        <f t="shared" ca="1" si="57"/>
        <v>0</v>
      </c>
      <c r="T78" s="36">
        <f t="shared" ca="1" si="57"/>
        <v>0</v>
      </c>
      <c r="U78" s="36">
        <f t="shared" ca="1" si="57"/>
        <v>0</v>
      </c>
      <c r="V78" s="36">
        <f t="shared" ca="1" si="57"/>
        <v>0</v>
      </c>
      <c r="W78" s="36">
        <f t="shared" ca="1" si="57"/>
        <v>0</v>
      </c>
      <c r="X78" s="36">
        <f t="shared" ca="1" si="57"/>
        <v>0</v>
      </c>
      <c r="Y78" s="56"/>
      <c r="Z78" s="19" t="str">
        <f t="shared" ca="1" si="79"/>
        <v/>
      </c>
      <c r="AA78" s="18" t="str">
        <f t="shared" ca="1" si="80"/>
        <v/>
      </c>
      <c r="AB78" s="56" t="str">
        <f t="shared" ca="1" si="81"/>
        <v/>
      </c>
      <c r="AC78" s="121">
        <f t="shared" ca="1" si="82"/>
        <v>0</v>
      </c>
      <c r="AD78" s="141">
        <f t="shared" ca="1" si="83"/>
        <v>0</v>
      </c>
      <c r="AE78" s="199">
        <f t="shared" ca="1" si="59"/>
        <v>0</v>
      </c>
      <c r="AF78" s="164">
        <f t="shared" ca="1" si="84"/>
        <v>0</v>
      </c>
      <c r="AG78" s="106"/>
      <c r="AH78" s="92" t="str">
        <f t="shared" ca="1" si="85"/>
        <v>No</v>
      </c>
      <c r="AI78" s="92" t="str">
        <f t="shared" ca="1" si="86"/>
        <v/>
      </c>
      <c r="AJ78" s="93" t="str">
        <f t="shared" ca="1" si="87"/>
        <v/>
      </c>
      <c r="AK78" s="93" t="str">
        <f t="shared" ca="1" si="88"/>
        <v/>
      </c>
      <c r="AL78" s="91" t="str">
        <f t="shared" ca="1" si="58"/>
        <v/>
      </c>
      <c r="AM78" s="91" t="str">
        <f t="shared" ca="1" si="58"/>
        <v/>
      </c>
      <c r="AN78" s="91" t="str">
        <f t="shared" ca="1" si="58"/>
        <v/>
      </c>
      <c r="AO78" s="91" t="str">
        <f t="shared" ca="1" si="89"/>
        <v/>
      </c>
      <c r="AP78" s="91"/>
      <c r="AR78" s="19">
        <f t="shared" si="60"/>
        <v>21</v>
      </c>
      <c r="AS78" s="18" t="e">
        <f t="shared" si="90"/>
        <v>#REF!</v>
      </c>
      <c r="AT78" s="55" t="str">
        <f ca="1">IF(Z78="","",+HLOOKUP(Z78,$E78:$X$98,$AR78,FALSE))</f>
        <v/>
      </c>
      <c r="AU78" s="55" t="str">
        <f ca="1">IF(AA78="","",+HLOOKUP(AA78,$E78:$X$98,$AR78,FALSE))</f>
        <v/>
      </c>
      <c r="AV78" s="138" t="str">
        <f ca="1">IF(AB78="","",+HLOOKUP(AB78,$E78:$X$98,$AR78,FALSE))</f>
        <v/>
      </c>
      <c r="AX78" s="69" t="str">
        <f t="shared" ca="1" si="91"/>
        <v/>
      </c>
      <c r="AY78" s="69" t="str">
        <f t="shared" ca="1" si="61"/>
        <v/>
      </c>
      <c r="AZ78" s="69" t="str">
        <f t="shared" ca="1" si="62"/>
        <v/>
      </c>
      <c r="BA78" s="69" t="str">
        <f t="shared" ca="1" si="63"/>
        <v/>
      </c>
      <c r="BB78" s="69" t="str">
        <f t="shared" ca="1" si="64"/>
        <v/>
      </c>
      <c r="BC78" s="69" t="str">
        <f t="shared" ca="1" si="65"/>
        <v/>
      </c>
      <c r="BD78" s="69" t="str">
        <f t="shared" ca="1" si="66"/>
        <v/>
      </c>
      <c r="BE78" s="69" t="str">
        <f t="shared" ca="1" si="67"/>
        <v/>
      </c>
      <c r="BF78" s="69" t="str">
        <f t="shared" ca="1" si="68"/>
        <v/>
      </c>
      <c r="BG78" s="69" t="str">
        <f t="shared" ca="1" si="69"/>
        <v/>
      </c>
      <c r="BH78" s="69" t="str">
        <f t="shared" ca="1" si="70"/>
        <v/>
      </c>
      <c r="BI78" s="69" t="str">
        <f t="shared" ca="1" si="71"/>
        <v/>
      </c>
      <c r="BJ78" s="69" t="str">
        <f t="shared" ca="1" si="72"/>
        <v/>
      </c>
      <c r="BK78" s="69" t="str">
        <f t="shared" ca="1" si="73"/>
        <v/>
      </c>
      <c r="BL78" s="69" t="str">
        <f t="shared" ca="1" si="74"/>
        <v/>
      </c>
      <c r="BM78" s="69" t="str">
        <f t="shared" ca="1" si="75"/>
        <v/>
      </c>
      <c r="BN78" s="69" t="str">
        <f t="shared" ca="1" si="76"/>
        <v/>
      </c>
      <c r="BO78" s="69" t="str">
        <f t="shared" ca="1" si="77"/>
        <v/>
      </c>
      <c r="BP78" s="69" t="str">
        <f t="shared" ca="1" si="78"/>
        <v/>
      </c>
      <c r="BQ78" s="69"/>
      <c r="BR78" s="69"/>
    </row>
    <row r="79" spans="1:70" x14ac:dyDescent="0.2">
      <c r="A79" t="e">
        <f>+#REF!</f>
        <v>#REF!</v>
      </c>
      <c r="B79" s="96" t="e">
        <f>+#REF!</f>
        <v>#REF!</v>
      </c>
      <c r="C79" s="124" t="e">
        <f>+#REF!</f>
        <v>#REF!</v>
      </c>
      <c r="D79" s="19" t="e">
        <f>+#REF!</f>
        <v>#REF!</v>
      </c>
      <c r="E79" s="115">
        <f t="shared" ca="1" si="56"/>
        <v>0</v>
      </c>
      <c r="F79" s="97">
        <f t="shared" ca="1" si="56"/>
        <v>0</v>
      </c>
      <c r="G79" s="97">
        <f t="shared" ca="1" si="56"/>
        <v>0</v>
      </c>
      <c r="H79" s="97">
        <f t="shared" ca="1" si="56"/>
        <v>0</v>
      </c>
      <c r="I79" s="97">
        <f t="shared" ca="1" si="56"/>
        <v>0</v>
      </c>
      <c r="J79" s="97">
        <f t="shared" ca="1" si="56"/>
        <v>0</v>
      </c>
      <c r="K79" s="97">
        <f t="shared" ca="1" si="56"/>
        <v>0</v>
      </c>
      <c r="L79" s="97">
        <f t="shared" ca="1" si="56"/>
        <v>0</v>
      </c>
      <c r="M79" s="97">
        <f t="shared" ca="1" si="56"/>
        <v>0</v>
      </c>
      <c r="N79" s="97">
        <f t="shared" ca="1" si="56"/>
        <v>0</v>
      </c>
      <c r="O79" s="97">
        <f t="shared" ca="1" si="57"/>
        <v>0</v>
      </c>
      <c r="P79" s="97">
        <f t="shared" ca="1" si="57"/>
        <v>0</v>
      </c>
      <c r="Q79" s="97">
        <f t="shared" ca="1" si="57"/>
        <v>0</v>
      </c>
      <c r="R79" s="97">
        <f t="shared" ca="1" si="57"/>
        <v>0</v>
      </c>
      <c r="S79" s="97">
        <f t="shared" ca="1" si="57"/>
        <v>0</v>
      </c>
      <c r="T79" s="97">
        <f t="shared" ca="1" si="57"/>
        <v>0</v>
      </c>
      <c r="U79" s="97">
        <f t="shared" ca="1" si="57"/>
        <v>0</v>
      </c>
      <c r="V79" s="97">
        <f t="shared" ca="1" si="57"/>
        <v>0</v>
      </c>
      <c r="W79" s="97">
        <f t="shared" ca="1" si="57"/>
        <v>0</v>
      </c>
      <c r="X79" s="97">
        <f t="shared" ca="1" si="57"/>
        <v>0</v>
      </c>
      <c r="Y79" s="189"/>
      <c r="Z79" s="190" t="str">
        <f t="shared" ca="1" si="79"/>
        <v/>
      </c>
      <c r="AA79" s="96" t="str">
        <f t="shared" ca="1" si="80"/>
        <v/>
      </c>
      <c r="AB79" s="189" t="str">
        <f t="shared" ca="1" si="81"/>
        <v/>
      </c>
      <c r="AC79" s="192">
        <f t="shared" ca="1" si="82"/>
        <v>0</v>
      </c>
      <c r="AD79" s="142">
        <f t="shared" ca="1" si="83"/>
        <v>0</v>
      </c>
      <c r="AE79" s="200">
        <f t="shared" ca="1" si="59"/>
        <v>0</v>
      </c>
      <c r="AF79" s="165">
        <f t="shared" ca="1" si="84"/>
        <v>0</v>
      </c>
      <c r="AG79" s="80"/>
      <c r="AH79" s="98" t="str">
        <f t="shared" ca="1" si="85"/>
        <v>No</v>
      </c>
      <c r="AI79" s="98" t="str">
        <f t="shared" ca="1" si="86"/>
        <v/>
      </c>
      <c r="AJ79" s="99" t="str">
        <f t="shared" ca="1" si="87"/>
        <v/>
      </c>
      <c r="AK79" s="99" t="str">
        <f t="shared" ca="1" si="88"/>
        <v/>
      </c>
      <c r="AL79" s="101" t="str">
        <f t="shared" ca="1" si="58"/>
        <v/>
      </c>
      <c r="AM79" s="101" t="str">
        <f t="shared" ca="1" si="58"/>
        <v/>
      </c>
      <c r="AN79" s="101" t="str">
        <f t="shared" ca="1" si="58"/>
        <v/>
      </c>
      <c r="AO79" s="101" t="str">
        <f t="shared" ca="1" si="89"/>
        <v/>
      </c>
      <c r="AP79" s="91"/>
      <c r="AR79" s="19">
        <f t="shared" si="60"/>
        <v>20</v>
      </c>
      <c r="AS79" s="18" t="e">
        <f t="shared" si="90"/>
        <v>#REF!</v>
      </c>
      <c r="AT79" s="55" t="str">
        <f ca="1">IF(Z79="","",+HLOOKUP(Z79,$E79:$X$98,$AR79,FALSE))</f>
        <v/>
      </c>
      <c r="AU79" s="55" t="str">
        <f ca="1">IF(AA79="","",+HLOOKUP(AA79,$E79:$X$98,$AR79,FALSE))</f>
        <v/>
      </c>
      <c r="AV79" s="138" t="str">
        <f ca="1">IF(AB79="","",+HLOOKUP(AB79,$E79:$X$98,$AR79,FALSE))</f>
        <v/>
      </c>
      <c r="AX79" s="69" t="str">
        <f t="shared" ca="1" si="91"/>
        <v/>
      </c>
      <c r="AY79" s="69" t="str">
        <f t="shared" ca="1" si="61"/>
        <v/>
      </c>
      <c r="AZ79" s="69" t="str">
        <f t="shared" ca="1" si="62"/>
        <v/>
      </c>
      <c r="BA79" s="69" t="str">
        <f t="shared" ca="1" si="63"/>
        <v/>
      </c>
      <c r="BB79" s="69" t="str">
        <f t="shared" ca="1" si="64"/>
        <v/>
      </c>
      <c r="BC79" s="69" t="str">
        <f t="shared" ca="1" si="65"/>
        <v/>
      </c>
      <c r="BD79" s="69" t="str">
        <f t="shared" ca="1" si="66"/>
        <v/>
      </c>
      <c r="BE79" s="69" t="str">
        <f t="shared" ca="1" si="67"/>
        <v/>
      </c>
      <c r="BF79" s="69" t="str">
        <f t="shared" ca="1" si="68"/>
        <v/>
      </c>
      <c r="BG79" s="69" t="str">
        <f t="shared" ca="1" si="69"/>
        <v/>
      </c>
      <c r="BH79" s="69" t="str">
        <f t="shared" ca="1" si="70"/>
        <v/>
      </c>
      <c r="BI79" s="69" t="str">
        <f t="shared" ca="1" si="71"/>
        <v/>
      </c>
      <c r="BJ79" s="69" t="str">
        <f t="shared" ca="1" si="72"/>
        <v/>
      </c>
      <c r="BK79" s="69" t="str">
        <f t="shared" ca="1" si="73"/>
        <v/>
      </c>
      <c r="BL79" s="69" t="str">
        <f t="shared" ca="1" si="74"/>
        <v/>
      </c>
      <c r="BM79" s="69" t="str">
        <f t="shared" ca="1" si="75"/>
        <v/>
      </c>
      <c r="BN79" s="69" t="str">
        <f t="shared" ca="1" si="76"/>
        <v/>
      </c>
      <c r="BO79" s="69" t="str">
        <f t="shared" ca="1" si="77"/>
        <v/>
      </c>
      <c r="BP79" s="69" t="str">
        <f t="shared" ca="1" si="78"/>
        <v/>
      </c>
      <c r="BQ79" s="69"/>
      <c r="BR79" s="69"/>
    </row>
    <row r="80" spans="1:70" x14ac:dyDescent="0.2">
      <c r="A80" t="e">
        <f>+#REF!</f>
        <v>#REF!</v>
      </c>
      <c r="B80" t="e">
        <f>+#REF!</f>
        <v>#REF!</v>
      </c>
      <c r="C80" s="123" t="e">
        <f>+#REF!</f>
        <v>#REF!</v>
      </c>
      <c r="D80" s="19" t="e">
        <f>+#REF!</f>
        <v>#REF!</v>
      </c>
      <c r="E80" s="114">
        <f t="shared" ca="1" si="56"/>
        <v>0</v>
      </c>
      <c r="F80" s="36">
        <f t="shared" ca="1" si="56"/>
        <v>0</v>
      </c>
      <c r="G80" s="36">
        <f t="shared" ca="1" si="56"/>
        <v>0</v>
      </c>
      <c r="H80" s="36">
        <f t="shared" ca="1" si="56"/>
        <v>0</v>
      </c>
      <c r="I80" s="36">
        <f t="shared" ca="1" si="56"/>
        <v>0</v>
      </c>
      <c r="J80" s="36">
        <f t="shared" ca="1" si="56"/>
        <v>0</v>
      </c>
      <c r="K80" s="36">
        <f t="shared" ca="1" si="56"/>
        <v>0</v>
      </c>
      <c r="L80" s="36">
        <f t="shared" ca="1" si="56"/>
        <v>0</v>
      </c>
      <c r="M80" s="36">
        <f t="shared" ca="1" si="56"/>
        <v>0</v>
      </c>
      <c r="N80" s="36">
        <f t="shared" ca="1" si="56"/>
        <v>0</v>
      </c>
      <c r="O80" s="36">
        <f t="shared" ca="1" si="57"/>
        <v>0</v>
      </c>
      <c r="P80" s="36">
        <f t="shared" ca="1" si="57"/>
        <v>0</v>
      </c>
      <c r="Q80" s="36">
        <f t="shared" ca="1" si="57"/>
        <v>0</v>
      </c>
      <c r="R80" s="36">
        <f t="shared" ca="1" si="57"/>
        <v>0</v>
      </c>
      <c r="S80" s="36">
        <f t="shared" ca="1" si="57"/>
        <v>0</v>
      </c>
      <c r="T80" s="36">
        <f t="shared" ca="1" si="57"/>
        <v>0</v>
      </c>
      <c r="U80" s="36">
        <f t="shared" ca="1" si="57"/>
        <v>0</v>
      </c>
      <c r="V80" s="36">
        <f t="shared" ca="1" si="57"/>
        <v>0</v>
      </c>
      <c r="W80" s="36">
        <f t="shared" ca="1" si="57"/>
        <v>0</v>
      </c>
      <c r="X80" s="36">
        <f t="shared" ca="1" si="57"/>
        <v>0</v>
      </c>
      <c r="Y80" s="56"/>
      <c r="Z80" s="19" t="str">
        <f t="shared" ca="1" si="79"/>
        <v/>
      </c>
      <c r="AA80" s="18" t="str">
        <f t="shared" ca="1" si="80"/>
        <v/>
      </c>
      <c r="AB80" s="56" t="str">
        <f t="shared" ca="1" si="81"/>
        <v/>
      </c>
      <c r="AC80" s="121">
        <f t="shared" ca="1" si="82"/>
        <v>0</v>
      </c>
      <c r="AD80" s="141">
        <f t="shared" ca="1" si="83"/>
        <v>0</v>
      </c>
      <c r="AE80" s="199">
        <f t="shared" ca="1" si="59"/>
        <v>0</v>
      </c>
      <c r="AF80" s="164">
        <f t="shared" ca="1" si="84"/>
        <v>0</v>
      </c>
      <c r="AG80" s="106"/>
      <c r="AH80" s="92" t="str">
        <f t="shared" ca="1" si="85"/>
        <v>No</v>
      </c>
      <c r="AI80" s="92" t="str">
        <f t="shared" ca="1" si="86"/>
        <v/>
      </c>
      <c r="AJ80" s="93" t="str">
        <f t="shared" ca="1" si="87"/>
        <v/>
      </c>
      <c r="AK80" s="93" t="str">
        <f t="shared" ca="1" si="88"/>
        <v/>
      </c>
      <c r="AL80" s="91" t="str">
        <f t="shared" ca="1" si="58"/>
        <v/>
      </c>
      <c r="AM80" s="91" t="str">
        <f t="shared" ca="1" si="58"/>
        <v/>
      </c>
      <c r="AN80" s="91" t="str">
        <f t="shared" ca="1" si="58"/>
        <v/>
      </c>
      <c r="AO80" s="91" t="str">
        <f t="shared" ca="1" si="89"/>
        <v/>
      </c>
      <c r="AP80" s="91"/>
      <c r="AR80" s="19">
        <f t="shared" si="60"/>
        <v>19</v>
      </c>
      <c r="AS80" s="18" t="e">
        <f t="shared" si="90"/>
        <v>#REF!</v>
      </c>
      <c r="AT80" s="55" t="str">
        <f ca="1">IF(Z80="","",+HLOOKUP(Z80,$E80:$X$98,$AR80,FALSE))</f>
        <v/>
      </c>
      <c r="AU80" s="55" t="str">
        <f ca="1">IF(AA80="","",+HLOOKUP(AA80,$E80:$X$98,$AR80,FALSE))</f>
        <v/>
      </c>
      <c r="AV80" s="138" t="str">
        <f ca="1">IF(AB80="","",+HLOOKUP(AB80,$E80:$X$98,$AR80,FALSE))</f>
        <v/>
      </c>
      <c r="AX80" s="69" t="str">
        <f t="shared" ca="1" si="91"/>
        <v/>
      </c>
      <c r="AY80" s="69" t="str">
        <f t="shared" ca="1" si="61"/>
        <v/>
      </c>
      <c r="AZ80" s="69" t="str">
        <f t="shared" ca="1" si="62"/>
        <v/>
      </c>
      <c r="BA80" s="69" t="str">
        <f t="shared" ca="1" si="63"/>
        <v/>
      </c>
      <c r="BB80" s="69" t="str">
        <f t="shared" ca="1" si="64"/>
        <v/>
      </c>
      <c r="BC80" s="69" t="str">
        <f t="shared" ca="1" si="65"/>
        <v/>
      </c>
      <c r="BD80" s="69" t="str">
        <f t="shared" ca="1" si="66"/>
        <v/>
      </c>
      <c r="BE80" s="69" t="str">
        <f t="shared" ca="1" si="67"/>
        <v/>
      </c>
      <c r="BF80" s="69" t="str">
        <f t="shared" ca="1" si="68"/>
        <v/>
      </c>
      <c r="BG80" s="69" t="str">
        <f t="shared" ca="1" si="69"/>
        <v/>
      </c>
      <c r="BH80" s="69" t="str">
        <f t="shared" ca="1" si="70"/>
        <v/>
      </c>
      <c r="BI80" s="69" t="str">
        <f t="shared" ca="1" si="71"/>
        <v/>
      </c>
      <c r="BJ80" s="69" t="str">
        <f t="shared" ca="1" si="72"/>
        <v/>
      </c>
      <c r="BK80" s="69" t="str">
        <f t="shared" ca="1" si="73"/>
        <v/>
      </c>
      <c r="BL80" s="69" t="str">
        <f t="shared" ca="1" si="74"/>
        <v/>
      </c>
      <c r="BM80" s="69" t="str">
        <f t="shared" ca="1" si="75"/>
        <v/>
      </c>
      <c r="BN80" s="69" t="str">
        <f t="shared" ca="1" si="76"/>
        <v/>
      </c>
      <c r="BO80" s="69" t="str">
        <f t="shared" ca="1" si="77"/>
        <v/>
      </c>
      <c r="BP80" s="69" t="str">
        <f t="shared" ca="1" si="78"/>
        <v/>
      </c>
      <c r="BQ80" s="69"/>
      <c r="BR80" s="69"/>
    </row>
    <row r="81" spans="1:70" x14ac:dyDescent="0.2">
      <c r="A81" t="e">
        <f>+#REF!</f>
        <v>#REF!</v>
      </c>
      <c r="B81" t="e">
        <f>+#REF!</f>
        <v>#REF!</v>
      </c>
      <c r="C81" s="123" t="e">
        <f>+#REF!</f>
        <v>#REF!</v>
      </c>
      <c r="D81" s="19" t="e">
        <f>+#REF!</f>
        <v>#REF!</v>
      </c>
      <c r="E81" s="114">
        <f t="shared" ref="E81:N90" ca="1" si="92">ROUND(IF(ISERROR(INDEX(INDIRECT(E$101),MATCH($B81,INDIRECT(E$102),0),14)),0,INDEX(INDIRECT(E$101),MATCH($B81,INDIRECT(E$102),0),14)),3)</f>
        <v>0</v>
      </c>
      <c r="F81" s="36">
        <f t="shared" ca="1" si="92"/>
        <v>0</v>
      </c>
      <c r="G81" s="36">
        <f t="shared" ca="1" si="92"/>
        <v>0</v>
      </c>
      <c r="H81" s="36">
        <f t="shared" ca="1" si="92"/>
        <v>0</v>
      </c>
      <c r="I81" s="36">
        <f t="shared" ca="1" si="92"/>
        <v>0</v>
      </c>
      <c r="J81" s="36">
        <f t="shared" ca="1" si="92"/>
        <v>0</v>
      </c>
      <c r="K81" s="36">
        <f t="shared" ca="1" si="92"/>
        <v>0</v>
      </c>
      <c r="L81" s="36">
        <f t="shared" ca="1" si="92"/>
        <v>0</v>
      </c>
      <c r="M81" s="36">
        <f t="shared" ca="1" si="92"/>
        <v>0</v>
      </c>
      <c r="N81" s="36">
        <f t="shared" ca="1" si="92"/>
        <v>0</v>
      </c>
      <c r="O81" s="36">
        <f t="shared" ref="O81:X90" ca="1" si="93">ROUND(IF(ISERROR(INDEX(INDIRECT(O$101),MATCH($B81,INDIRECT(O$102),0),14)),0,INDEX(INDIRECT(O$101),MATCH($B81,INDIRECT(O$102),0),14)),3)</f>
        <v>0</v>
      </c>
      <c r="P81" s="36">
        <f t="shared" ca="1" si="93"/>
        <v>0</v>
      </c>
      <c r="Q81" s="36">
        <f t="shared" ca="1" si="93"/>
        <v>0</v>
      </c>
      <c r="R81" s="36">
        <f t="shared" ca="1" si="93"/>
        <v>0</v>
      </c>
      <c r="S81" s="36">
        <f t="shared" ca="1" si="93"/>
        <v>0</v>
      </c>
      <c r="T81" s="36">
        <f t="shared" ca="1" si="93"/>
        <v>0</v>
      </c>
      <c r="U81" s="36">
        <f t="shared" ca="1" si="93"/>
        <v>0</v>
      </c>
      <c r="V81" s="36">
        <f t="shared" ca="1" si="93"/>
        <v>0</v>
      </c>
      <c r="W81" s="36">
        <f t="shared" ca="1" si="93"/>
        <v>0</v>
      </c>
      <c r="X81" s="36">
        <f t="shared" ca="1" si="93"/>
        <v>0</v>
      </c>
      <c r="Y81" s="56"/>
      <c r="Z81" s="19" t="str">
        <f t="shared" ca="1" si="79"/>
        <v/>
      </c>
      <c r="AA81" s="18" t="str">
        <f t="shared" ca="1" si="80"/>
        <v/>
      </c>
      <c r="AB81" s="56" t="str">
        <f t="shared" ca="1" si="81"/>
        <v/>
      </c>
      <c r="AC81" s="121">
        <f t="shared" ca="1" si="82"/>
        <v>0</v>
      </c>
      <c r="AD81" s="141">
        <f t="shared" ca="1" si="83"/>
        <v>0</v>
      </c>
      <c r="AE81" s="199">
        <f t="shared" ca="1" si="59"/>
        <v>0</v>
      </c>
      <c r="AF81" s="164">
        <f t="shared" ca="1" si="84"/>
        <v>0</v>
      </c>
      <c r="AG81" s="106"/>
      <c r="AH81" s="92" t="str">
        <f t="shared" ca="1" si="85"/>
        <v>No</v>
      </c>
      <c r="AI81" s="92" t="str">
        <f t="shared" ca="1" si="86"/>
        <v/>
      </c>
      <c r="AJ81" s="93" t="str">
        <f t="shared" ca="1" si="87"/>
        <v/>
      </c>
      <c r="AK81" s="93" t="str">
        <f t="shared" ca="1" si="88"/>
        <v/>
      </c>
      <c r="AL81" s="91" t="str">
        <f t="shared" ca="1" si="58"/>
        <v/>
      </c>
      <c r="AM81" s="91" t="str">
        <f t="shared" ca="1" si="58"/>
        <v/>
      </c>
      <c r="AN81" s="91" t="str">
        <f t="shared" ca="1" si="58"/>
        <v/>
      </c>
      <c r="AO81" s="91" t="str">
        <f t="shared" ca="1" si="89"/>
        <v/>
      </c>
      <c r="AP81" s="91"/>
      <c r="AR81" s="19">
        <f t="shared" si="60"/>
        <v>18</v>
      </c>
      <c r="AS81" s="18" t="e">
        <f t="shared" si="90"/>
        <v>#REF!</v>
      </c>
      <c r="AT81" s="55" t="str">
        <f ca="1">IF(Z81="","",+HLOOKUP(Z81,$E81:$X$98,$AR81,FALSE))</f>
        <v/>
      </c>
      <c r="AU81" s="55" t="str">
        <f ca="1">IF(AA81="","",+HLOOKUP(AA81,$E81:$X$98,$AR81,FALSE))</f>
        <v/>
      </c>
      <c r="AV81" s="138" t="str">
        <f ca="1">IF(AB81="","",+HLOOKUP(AB81,$E81:$X$98,$AR81,FALSE))</f>
        <v/>
      </c>
      <c r="AX81" s="69" t="str">
        <f t="shared" ca="1" si="91"/>
        <v/>
      </c>
      <c r="AY81" s="69" t="str">
        <f t="shared" ca="1" si="61"/>
        <v/>
      </c>
      <c r="AZ81" s="69" t="str">
        <f t="shared" ca="1" si="62"/>
        <v/>
      </c>
      <c r="BA81" s="69" t="str">
        <f t="shared" ca="1" si="63"/>
        <v/>
      </c>
      <c r="BB81" s="69" t="str">
        <f t="shared" ca="1" si="64"/>
        <v/>
      </c>
      <c r="BC81" s="69" t="str">
        <f t="shared" ca="1" si="65"/>
        <v/>
      </c>
      <c r="BD81" s="69" t="str">
        <f t="shared" ca="1" si="66"/>
        <v/>
      </c>
      <c r="BE81" s="69" t="str">
        <f t="shared" ca="1" si="67"/>
        <v/>
      </c>
      <c r="BF81" s="69" t="str">
        <f t="shared" ca="1" si="68"/>
        <v/>
      </c>
      <c r="BG81" s="69" t="str">
        <f t="shared" ca="1" si="69"/>
        <v/>
      </c>
      <c r="BH81" s="69" t="str">
        <f t="shared" ca="1" si="70"/>
        <v/>
      </c>
      <c r="BI81" s="69" t="str">
        <f t="shared" ca="1" si="71"/>
        <v/>
      </c>
      <c r="BJ81" s="69" t="str">
        <f t="shared" ca="1" si="72"/>
        <v/>
      </c>
      <c r="BK81" s="69" t="str">
        <f t="shared" ca="1" si="73"/>
        <v/>
      </c>
      <c r="BL81" s="69" t="str">
        <f t="shared" ca="1" si="74"/>
        <v/>
      </c>
      <c r="BM81" s="69" t="str">
        <f t="shared" ca="1" si="75"/>
        <v/>
      </c>
      <c r="BN81" s="69" t="str">
        <f t="shared" ca="1" si="76"/>
        <v/>
      </c>
      <c r="BO81" s="69" t="str">
        <f t="shared" ca="1" si="77"/>
        <v/>
      </c>
      <c r="BP81" s="69" t="str">
        <f t="shared" ca="1" si="78"/>
        <v/>
      </c>
      <c r="BQ81" s="69"/>
      <c r="BR81" s="69"/>
    </row>
    <row r="82" spans="1:70" x14ac:dyDescent="0.2">
      <c r="A82" t="e">
        <f>+#REF!</f>
        <v>#REF!</v>
      </c>
      <c r="B82" s="96" t="e">
        <f>+#REF!</f>
        <v>#REF!</v>
      </c>
      <c r="C82" s="124" t="e">
        <f>+#REF!</f>
        <v>#REF!</v>
      </c>
      <c r="D82" s="19" t="e">
        <f>+#REF!</f>
        <v>#REF!</v>
      </c>
      <c r="E82" s="115">
        <f t="shared" ca="1" si="92"/>
        <v>0</v>
      </c>
      <c r="F82" s="97">
        <f t="shared" ca="1" si="92"/>
        <v>0</v>
      </c>
      <c r="G82" s="97">
        <f t="shared" ca="1" si="92"/>
        <v>0</v>
      </c>
      <c r="H82" s="97">
        <f t="shared" ca="1" si="92"/>
        <v>0</v>
      </c>
      <c r="I82" s="97">
        <f t="shared" ca="1" si="92"/>
        <v>0</v>
      </c>
      <c r="J82" s="97">
        <f t="shared" ca="1" si="92"/>
        <v>0</v>
      </c>
      <c r="K82" s="97">
        <f t="shared" ca="1" si="92"/>
        <v>0</v>
      </c>
      <c r="L82" s="97">
        <f t="shared" ca="1" si="92"/>
        <v>0</v>
      </c>
      <c r="M82" s="97">
        <f t="shared" ca="1" si="92"/>
        <v>0</v>
      </c>
      <c r="N82" s="97">
        <f t="shared" ca="1" si="92"/>
        <v>0</v>
      </c>
      <c r="O82" s="97">
        <f t="shared" ca="1" si="93"/>
        <v>0</v>
      </c>
      <c r="P82" s="97">
        <f t="shared" ca="1" si="93"/>
        <v>0</v>
      </c>
      <c r="Q82" s="97">
        <f t="shared" ca="1" si="93"/>
        <v>0</v>
      </c>
      <c r="R82" s="97">
        <f t="shared" ca="1" si="93"/>
        <v>0</v>
      </c>
      <c r="S82" s="97">
        <f t="shared" ca="1" si="93"/>
        <v>0</v>
      </c>
      <c r="T82" s="97">
        <f t="shared" ca="1" si="93"/>
        <v>0</v>
      </c>
      <c r="U82" s="97">
        <f t="shared" ca="1" si="93"/>
        <v>0</v>
      </c>
      <c r="V82" s="97">
        <f t="shared" ca="1" si="93"/>
        <v>0</v>
      </c>
      <c r="W82" s="97">
        <f t="shared" ca="1" si="93"/>
        <v>0</v>
      </c>
      <c r="X82" s="97">
        <f t="shared" ca="1" si="93"/>
        <v>0</v>
      </c>
      <c r="Y82" s="189"/>
      <c r="Z82" s="190" t="str">
        <f t="shared" ca="1" si="79"/>
        <v/>
      </c>
      <c r="AA82" s="96" t="str">
        <f t="shared" ca="1" si="80"/>
        <v/>
      </c>
      <c r="AB82" s="189" t="str">
        <f t="shared" ca="1" si="81"/>
        <v/>
      </c>
      <c r="AC82" s="192">
        <f t="shared" ca="1" si="82"/>
        <v>0</v>
      </c>
      <c r="AD82" s="142">
        <f t="shared" ca="1" si="83"/>
        <v>0</v>
      </c>
      <c r="AE82" s="200">
        <f t="shared" ca="1" si="59"/>
        <v>0</v>
      </c>
      <c r="AF82" s="165">
        <f t="shared" ca="1" si="84"/>
        <v>0</v>
      </c>
      <c r="AG82" s="80"/>
      <c r="AH82" s="98" t="str">
        <f t="shared" ca="1" si="85"/>
        <v>No</v>
      </c>
      <c r="AI82" s="98" t="str">
        <f t="shared" ca="1" si="86"/>
        <v/>
      </c>
      <c r="AJ82" s="99" t="str">
        <f t="shared" ca="1" si="87"/>
        <v/>
      </c>
      <c r="AK82" s="99" t="str">
        <f t="shared" ca="1" si="88"/>
        <v/>
      </c>
      <c r="AL82" s="101" t="str">
        <f t="shared" ca="1" si="58"/>
        <v/>
      </c>
      <c r="AM82" s="101" t="str">
        <f t="shared" ca="1" si="58"/>
        <v/>
      </c>
      <c r="AN82" s="101" t="str">
        <f t="shared" ca="1" si="58"/>
        <v/>
      </c>
      <c r="AO82" s="101" t="str">
        <f t="shared" ca="1" si="89"/>
        <v/>
      </c>
      <c r="AP82" s="91"/>
      <c r="AR82" s="19">
        <f t="shared" si="60"/>
        <v>17</v>
      </c>
      <c r="AS82" s="18" t="e">
        <f t="shared" si="90"/>
        <v>#REF!</v>
      </c>
      <c r="AT82" s="55" t="str">
        <f ca="1">IF(Z82="","",+HLOOKUP(Z82,$E82:$X$98,$AR82,FALSE))</f>
        <v/>
      </c>
      <c r="AU82" s="55" t="str">
        <f ca="1">IF(AA82="","",+HLOOKUP(AA82,$E82:$X$98,$AR82,FALSE))</f>
        <v/>
      </c>
      <c r="AV82" s="138" t="str">
        <f ca="1">IF(AB82="","",+HLOOKUP(AB82,$E82:$X$98,$AR82,FALSE))</f>
        <v/>
      </c>
      <c r="AX82" s="69" t="str">
        <f t="shared" ca="1" si="91"/>
        <v/>
      </c>
      <c r="AY82" s="69" t="str">
        <f t="shared" ca="1" si="61"/>
        <v/>
      </c>
      <c r="AZ82" s="69" t="str">
        <f t="shared" ca="1" si="62"/>
        <v/>
      </c>
      <c r="BA82" s="69" t="str">
        <f t="shared" ca="1" si="63"/>
        <v/>
      </c>
      <c r="BB82" s="69" t="str">
        <f t="shared" ca="1" si="64"/>
        <v/>
      </c>
      <c r="BC82" s="69" t="str">
        <f t="shared" ca="1" si="65"/>
        <v/>
      </c>
      <c r="BD82" s="69" t="str">
        <f t="shared" ca="1" si="66"/>
        <v/>
      </c>
      <c r="BE82" s="69" t="str">
        <f t="shared" ca="1" si="67"/>
        <v/>
      </c>
      <c r="BF82" s="69" t="str">
        <f t="shared" ca="1" si="68"/>
        <v/>
      </c>
      <c r="BG82" s="69" t="str">
        <f t="shared" ca="1" si="69"/>
        <v/>
      </c>
      <c r="BH82" s="69" t="str">
        <f t="shared" ca="1" si="70"/>
        <v/>
      </c>
      <c r="BI82" s="69" t="str">
        <f t="shared" ca="1" si="71"/>
        <v/>
      </c>
      <c r="BJ82" s="69" t="str">
        <f t="shared" ca="1" si="72"/>
        <v/>
      </c>
      <c r="BK82" s="69" t="str">
        <f t="shared" ca="1" si="73"/>
        <v/>
      </c>
      <c r="BL82" s="69" t="str">
        <f t="shared" ca="1" si="74"/>
        <v/>
      </c>
      <c r="BM82" s="69" t="str">
        <f t="shared" ca="1" si="75"/>
        <v/>
      </c>
      <c r="BN82" s="69" t="str">
        <f t="shared" ca="1" si="76"/>
        <v/>
      </c>
      <c r="BO82" s="69" t="str">
        <f t="shared" ca="1" si="77"/>
        <v/>
      </c>
      <c r="BP82" s="69" t="str">
        <f t="shared" ca="1" si="78"/>
        <v/>
      </c>
      <c r="BQ82" s="69"/>
      <c r="BR82" s="69"/>
    </row>
    <row r="83" spans="1:70" x14ac:dyDescent="0.2">
      <c r="A83" t="e">
        <f>+#REF!</f>
        <v>#REF!</v>
      </c>
      <c r="B83" t="e">
        <f>+#REF!</f>
        <v>#REF!</v>
      </c>
      <c r="C83" s="123" t="e">
        <f>+#REF!</f>
        <v>#REF!</v>
      </c>
      <c r="D83" s="19" t="e">
        <f>+#REF!</f>
        <v>#REF!</v>
      </c>
      <c r="E83" s="114">
        <f t="shared" ca="1" si="92"/>
        <v>0</v>
      </c>
      <c r="F83" s="36">
        <f t="shared" ca="1" si="92"/>
        <v>0</v>
      </c>
      <c r="G83" s="36">
        <f t="shared" ca="1" si="92"/>
        <v>0</v>
      </c>
      <c r="H83" s="36">
        <f t="shared" ca="1" si="92"/>
        <v>0</v>
      </c>
      <c r="I83" s="36">
        <f t="shared" ca="1" si="92"/>
        <v>0</v>
      </c>
      <c r="J83" s="36">
        <f t="shared" ca="1" si="92"/>
        <v>0</v>
      </c>
      <c r="K83" s="36">
        <f t="shared" ca="1" si="92"/>
        <v>0</v>
      </c>
      <c r="L83" s="36">
        <f t="shared" ca="1" si="92"/>
        <v>0</v>
      </c>
      <c r="M83" s="36">
        <f t="shared" ca="1" si="92"/>
        <v>0</v>
      </c>
      <c r="N83" s="36">
        <f t="shared" ca="1" si="92"/>
        <v>0</v>
      </c>
      <c r="O83" s="36">
        <f t="shared" ca="1" si="93"/>
        <v>0</v>
      </c>
      <c r="P83" s="36">
        <f t="shared" ca="1" si="93"/>
        <v>0</v>
      </c>
      <c r="Q83" s="36">
        <f t="shared" ca="1" si="93"/>
        <v>0</v>
      </c>
      <c r="R83" s="36">
        <f t="shared" ca="1" si="93"/>
        <v>0</v>
      </c>
      <c r="S83" s="36">
        <f t="shared" ca="1" si="93"/>
        <v>0</v>
      </c>
      <c r="T83" s="36">
        <f t="shared" ca="1" si="93"/>
        <v>0</v>
      </c>
      <c r="U83" s="36">
        <f t="shared" ca="1" si="93"/>
        <v>0</v>
      </c>
      <c r="V83" s="36">
        <f t="shared" ca="1" si="93"/>
        <v>0</v>
      </c>
      <c r="W83" s="36">
        <f t="shared" ca="1" si="93"/>
        <v>0</v>
      </c>
      <c r="X83" s="36">
        <f t="shared" ca="1" si="93"/>
        <v>0</v>
      </c>
      <c r="Y83" s="56"/>
      <c r="Z83" s="19" t="str">
        <f t="shared" ca="1" si="79"/>
        <v/>
      </c>
      <c r="AA83" s="18" t="str">
        <f t="shared" ca="1" si="80"/>
        <v/>
      </c>
      <c r="AB83" s="56" t="str">
        <f t="shared" ca="1" si="81"/>
        <v/>
      </c>
      <c r="AC83" s="121">
        <f t="shared" ca="1" si="82"/>
        <v>0</v>
      </c>
      <c r="AD83" s="141">
        <f t="shared" ca="1" si="83"/>
        <v>0</v>
      </c>
      <c r="AE83" s="199">
        <f t="shared" ca="1" si="59"/>
        <v>0</v>
      </c>
      <c r="AF83" s="164">
        <f t="shared" ca="1" si="84"/>
        <v>0</v>
      </c>
      <c r="AG83" s="106"/>
      <c r="AH83" s="92" t="str">
        <f t="shared" ca="1" si="85"/>
        <v>No</v>
      </c>
      <c r="AI83" s="92" t="str">
        <f t="shared" ca="1" si="86"/>
        <v/>
      </c>
      <c r="AJ83" s="93" t="str">
        <f t="shared" ca="1" si="87"/>
        <v/>
      </c>
      <c r="AK83" s="93" t="str">
        <f t="shared" ca="1" si="88"/>
        <v/>
      </c>
      <c r="AL83" s="91" t="str">
        <f t="shared" ca="1" si="58"/>
        <v/>
      </c>
      <c r="AM83" s="91" t="str">
        <f t="shared" ca="1" si="58"/>
        <v/>
      </c>
      <c r="AN83" s="91" t="str">
        <f t="shared" ca="1" si="58"/>
        <v/>
      </c>
      <c r="AO83" s="91" t="str">
        <f t="shared" ca="1" si="89"/>
        <v/>
      </c>
      <c r="AP83" s="91"/>
      <c r="AR83" s="19">
        <f t="shared" si="60"/>
        <v>16</v>
      </c>
      <c r="AS83" s="18" t="e">
        <f t="shared" si="90"/>
        <v>#REF!</v>
      </c>
      <c r="AT83" s="55" t="str">
        <f ca="1">IF(Z83="","",+HLOOKUP(Z83,$E83:$X$98,$AR83,FALSE))</f>
        <v/>
      </c>
      <c r="AU83" s="55" t="str">
        <f ca="1">IF(AA83="","",+HLOOKUP(AA83,$E83:$X$98,$AR83,FALSE))</f>
        <v/>
      </c>
      <c r="AV83" s="138" t="str">
        <f ca="1">IF(AB83="","",+HLOOKUP(AB83,$E83:$X$98,$AR83,FALSE))</f>
        <v/>
      </c>
      <c r="AX83" s="69" t="str">
        <f t="shared" ca="1" si="91"/>
        <v/>
      </c>
      <c r="AY83" s="69" t="str">
        <f t="shared" ca="1" si="61"/>
        <v/>
      </c>
      <c r="AZ83" s="69" t="str">
        <f t="shared" ca="1" si="62"/>
        <v/>
      </c>
      <c r="BA83" s="69" t="str">
        <f t="shared" ca="1" si="63"/>
        <v/>
      </c>
      <c r="BB83" s="69" t="str">
        <f t="shared" ca="1" si="64"/>
        <v/>
      </c>
      <c r="BC83" s="69" t="str">
        <f t="shared" ca="1" si="65"/>
        <v/>
      </c>
      <c r="BD83" s="69" t="str">
        <f t="shared" ca="1" si="66"/>
        <v/>
      </c>
      <c r="BE83" s="69" t="str">
        <f t="shared" ca="1" si="67"/>
        <v/>
      </c>
      <c r="BF83" s="69" t="str">
        <f t="shared" ca="1" si="68"/>
        <v/>
      </c>
      <c r="BG83" s="69" t="str">
        <f t="shared" ca="1" si="69"/>
        <v/>
      </c>
      <c r="BH83" s="69" t="str">
        <f t="shared" ca="1" si="70"/>
        <v/>
      </c>
      <c r="BI83" s="69" t="str">
        <f t="shared" ca="1" si="71"/>
        <v/>
      </c>
      <c r="BJ83" s="69" t="str">
        <f t="shared" ca="1" si="72"/>
        <v/>
      </c>
      <c r="BK83" s="69" t="str">
        <f t="shared" ca="1" si="73"/>
        <v/>
      </c>
      <c r="BL83" s="69" t="str">
        <f t="shared" ca="1" si="74"/>
        <v/>
      </c>
      <c r="BM83" s="69" t="str">
        <f t="shared" ca="1" si="75"/>
        <v/>
      </c>
      <c r="BN83" s="69" t="str">
        <f t="shared" ca="1" si="76"/>
        <v/>
      </c>
      <c r="BO83" s="69" t="str">
        <f t="shared" ca="1" si="77"/>
        <v/>
      </c>
      <c r="BP83" s="69" t="str">
        <f t="shared" ca="1" si="78"/>
        <v/>
      </c>
      <c r="BQ83" s="69"/>
      <c r="BR83" s="69"/>
    </row>
    <row r="84" spans="1:70" x14ac:dyDescent="0.2">
      <c r="A84" t="e">
        <f>+#REF!</f>
        <v>#REF!</v>
      </c>
      <c r="B84" t="e">
        <f>+#REF!</f>
        <v>#REF!</v>
      </c>
      <c r="C84" s="123" t="e">
        <f>+#REF!</f>
        <v>#REF!</v>
      </c>
      <c r="D84" s="19" t="e">
        <f>+#REF!</f>
        <v>#REF!</v>
      </c>
      <c r="E84" s="114">
        <f t="shared" ca="1" si="92"/>
        <v>0</v>
      </c>
      <c r="F84" s="36">
        <f t="shared" ca="1" si="92"/>
        <v>0</v>
      </c>
      <c r="G84" s="36">
        <f t="shared" ca="1" si="92"/>
        <v>0</v>
      </c>
      <c r="H84" s="36">
        <f t="shared" ca="1" si="92"/>
        <v>0</v>
      </c>
      <c r="I84" s="36">
        <f t="shared" ca="1" si="92"/>
        <v>0</v>
      </c>
      <c r="J84" s="36">
        <f t="shared" ca="1" si="92"/>
        <v>0</v>
      </c>
      <c r="K84" s="36">
        <f t="shared" ca="1" si="92"/>
        <v>0</v>
      </c>
      <c r="L84" s="36">
        <f t="shared" ca="1" si="92"/>
        <v>0</v>
      </c>
      <c r="M84" s="36">
        <f t="shared" ca="1" si="92"/>
        <v>0</v>
      </c>
      <c r="N84" s="36">
        <f t="shared" ca="1" si="92"/>
        <v>0</v>
      </c>
      <c r="O84" s="36">
        <f t="shared" ca="1" si="93"/>
        <v>0</v>
      </c>
      <c r="P84" s="36">
        <f t="shared" ca="1" si="93"/>
        <v>0</v>
      </c>
      <c r="Q84" s="36">
        <f t="shared" ca="1" si="93"/>
        <v>0</v>
      </c>
      <c r="R84" s="36">
        <f t="shared" ca="1" si="93"/>
        <v>0</v>
      </c>
      <c r="S84" s="36">
        <f t="shared" ca="1" si="93"/>
        <v>0</v>
      </c>
      <c r="T84" s="36">
        <f t="shared" ca="1" si="93"/>
        <v>0</v>
      </c>
      <c r="U84" s="36">
        <f t="shared" ca="1" si="93"/>
        <v>0</v>
      </c>
      <c r="V84" s="36">
        <f t="shared" ca="1" si="93"/>
        <v>0</v>
      </c>
      <c r="W84" s="36">
        <f t="shared" ca="1" si="93"/>
        <v>0</v>
      </c>
      <c r="X84" s="36">
        <f t="shared" ca="1" si="93"/>
        <v>0</v>
      </c>
      <c r="Y84" s="56"/>
      <c r="Z84" s="19" t="str">
        <f t="shared" ca="1" si="79"/>
        <v/>
      </c>
      <c r="AA84" s="18" t="str">
        <f t="shared" ca="1" si="80"/>
        <v/>
      </c>
      <c r="AB84" s="56" t="str">
        <f t="shared" ca="1" si="81"/>
        <v/>
      </c>
      <c r="AC84" s="121">
        <f t="shared" ca="1" si="82"/>
        <v>0</v>
      </c>
      <c r="AD84" s="141">
        <f t="shared" ca="1" si="83"/>
        <v>0</v>
      </c>
      <c r="AE84" s="199">
        <f t="shared" ca="1" si="59"/>
        <v>0</v>
      </c>
      <c r="AF84" s="164">
        <f t="shared" ca="1" si="84"/>
        <v>0</v>
      </c>
      <c r="AG84" s="106"/>
      <c r="AH84" s="92" t="str">
        <f t="shared" ca="1" si="85"/>
        <v>No</v>
      </c>
      <c r="AI84" s="92" t="str">
        <f t="shared" ca="1" si="86"/>
        <v/>
      </c>
      <c r="AJ84" s="93" t="str">
        <f t="shared" ca="1" si="87"/>
        <v/>
      </c>
      <c r="AK84" s="93" t="str">
        <f t="shared" ca="1" si="88"/>
        <v/>
      </c>
      <c r="AL84" s="91" t="str">
        <f t="shared" ca="1" si="58"/>
        <v/>
      </c>
      <c r="AM84" s="91" t="str">
        <f t="shared" ca="1" si="58"/>
        <v/>
      </c>
      <c r="AN84" s="91" t="str">
        <f t="shared" ca="1" si="58"/>
        <v/>
      </c>
      <c r="AO84" s="91" t="str">
        <f t="shared" ca="1" si="89"/>
        <v/>
      </c>
      <c r="AP84" s="91"/>
      <c r="AR84" s="19">
        <f t="shared" si="60"/>
        <v>15</v>
      </c>
      <c r="AS84" s="18" t="e">
        <f t="shared" si="90"/>
        <v>#REF!</v>
      </c>
      <c r="AT84" s="55" t="str">
        <f ca="1">IF(Z84="","",+HLOOKUP(Z84,$E84:$X$98,$AR84,FALSE))</f>
        <v/>
      </c>
      <c r="AU84" s="55" t="str">
        <f ca="1">IF(AA84="","",+HLOOKUP(AA84,$E84:$X$98,$AR84,FALSE))</f>
        <v/>
      </c>
      <c r="AV84" s="138" t="str">
        <f ca="1">IF(AB84="","",+HLOOKUP(AB84,$E84:$X$98,$AR84,FALSE))</f>
        <v/>
      </c>
      <c r="AX84" s="69" t="str">
        <f t="shared" ca="1" si="91"/>
        <v/>
      </c>
      <c r="AY84" s="69" t="str">
        <f t="shared" ca="1" si="61"/>
        <v/>
      </c>
      <c r="AZ84" s="69" t="str">
        <f t="shared" ca="1" si="62"/>
        <v/>
      </c>
      <c r="BA84" s="69" t="str">
        <f t="shared" ca="1" si="63"/>
        <v/>
      </c>
      <c r="BB84" s="69" t="str">
        <f t="shared" ca="1" si="64"/>
        <v/>
      </c>
      <c r="BC84" s="69" t="str">
        <f t="shared" ca="1" si="65"/>
        <v/>
      </c>
      <c r="BD84" s="69" t="str">
        <f t="shared" ca="1" si="66"/>
        <v/>
      </c>
      <c r="BE84" s="69" t="str">
        <f t="shared" ca="1" si="67"/>
        <v/>
      </c>
      <c r="BF84" s="69" t="str">
        <f t="shared" ca="1" si="68"/>
        <v/>
      </c>
      <c r="BG84" s="69" t="str">
        <f t="shared" ca="1" si="69"/>
        <v/>
      </c>
      <c r="BH84" s="69" t="str">
        <f t="shared" ca="1" si="70"/>
        <v/>
      </c>
      <c r="BI84" s="69" t="str">
        <f t="shared" ca="1" si="71"/>
        <v/>
      </c>
      <c r="BJ84" s="69" t="str">
        <f t="shared" ca="1" si="72"/>
        <v/>
      </c>
      <c r="BK84" s="69" t="str">
        <f t="shared" ca="1" si="73"/>
        <v/>
      </c>
      <c r="BL84" s="69" t="str">
        <f t="shared" ca="1" si="74"/>
        <v/>
      </c>
      <c r="BM84" s="69" t="str">
        <f t="shared" ca="1" si="75"/>
        <v/>
      </c>
      <c r="BN84" s="69" t="str">
        <f t="shared" ca="1" si="76"/>
        <v/>
      </c>
      <c r="BO84" s="69" t="str">
        <f t="shared" ca="1" si="77"/>
        <v/>
      </c>
      <c r="BP84" s="69" t="str">
        <f t="shared" ca="1" si="78"/>
        <v/>
      </c>
      <c r="BQ84" s="69"/>
      <c r="BR84" s="69"/>
    </row>
    <row r="85" spans="1:70" x14ac:dyDescent="0.2">
      <c r="A85" t="e">
        <f>+#REF!</f>
        <v>#REF!</v>
      </c>
      <c r="B85" s="96" t="e">
        <f>+#REF!</f>
        <v>#REF!</v>
      </c>
      <c r="C85" s="124" t="e">
        <f>+#REF!</f>
        <v>#REF!</v>
      </c>
      <c r="D85" s="19" t="e">
        <f>+#REF!</f>
        <v>#REF!</v>
      </c>
      <c r="E85" s="115">
        <f t="shared" ca="1" si="92"/>
        <v>0</v>
      </c>
      <c r="F85" s="97">
        <f t="shared" ca="1" si="92"/>
        <v>0</v>
      </c>
      <c r="G85" s="97">
        <f t="shared" ca="1" si="92"/>
        <v>0</v>
      </c>
      <c r="H85" s="97">
        <f t="shared" ca="1" si="92"/>
        <v>0</v>
      </c>
      <c r="I85" s="97">
        <f t="shared" ca="1" si="92"/>
        <v>0</v>
      </c>
      <c r="J85" s="97">
        <f t="shared" ca="1" si="92"/>
        <v>0</v>
      </c>
      <c r="K85" s="97">
        <f t="shared" ca="1" si="92"/>
        <v>0</v>
      </c>
      <c r="L85" s="97">
        <f t="shared" ca="1" si="92"/>
        <v>0</v>
      </c>
      <c r="M85" s="97">
        <f t="shared" ca="1" si="92"/>
        <v>0</v>
      </c>
      <c r="N85" s="97">
        <f t="shared" ca="1" si="92"/>
        <v>0</v>
      </c>
      <c r="O85" s="97">
        <f t="shared" ca="1" si="93"/>
        <v>0</v>
      </c>
      <c r="P85" s="97">
        <f t="shared" ca="1" si="93"/>
        <v>0</v>
      </c>
      <c r="Q85" s="97">
        <f t="shared" ca="1" si="93"/>
        <v>0</v>
      </c>
      <c r="R85" s="97">
        <f t="shared" ca="1" si="93"/>
        <v>0</v>
      </c>
      <c r="S85" s="97">
        <f t="shared" ca="1" si="93"/>
        <v>0</v>
      </c>
      <c r="T85" s="97">
        <f t="shared" ca="1" si="93"/>
        <v>0</v>
      </c>
      <c r="U85" s="97">
        <f t="shared" ca="1" si="93"/>
        <v>0</v>
      </c>
      <c r="V85" s="97">
        <f t="shared" ca="1" si="93"/>
        <v>0</v>
      </c>
      <c r="W85" s="97">
        <f t="shared" ca="1" si="93"/>
        <v>0</v>
      </c>
      <c r="X85" s="97">
        <f t="shared" ca="1" si="93"/>
        <v>0</v>
      </c>
      <c r="Y85" s="189"/>
      <c r="Z85" s="190" t="str">
        <f t="shared" ca="1" si="79"/>
        <v/>
      </c>
      <c r="AA85" s="96" t="str">
        <f t="shared" ca="1" si="80"/>
        <v/>
      </c>
      <c r="AB85" s="189" t="str">
        <f t="shared" ca="1" si="81"/>
        <v/>
      </c>
      <c r="AC85" s="192">
        <f t="shared" ca="1" si="82"/>
        <v>0</v>
      </c>
      <c r="AD85" s="142">
        <f t="shared" ca="1" si="83"/>
        <v>0</v>
      </c>
      <c r="AE85" s="200">
        <f t="shared" ca="1" si="59"/>
        <v>0</v>
      </c>
      <c r="AF85" s="165">
        <f t="shared" ca="1" si="84"/>
        <v>0</v>
      </c>
      <c r="AG85" s="80"/>
      <c r="AH85" s="98" t="str">
        <f t="shared" ca="1" si="85"/>
        <v>No</v>
      </c>
      <c r="AI85" s="98" t="str">
        <f t="shared" ca="1" si="86"/>
        <v/>
      </c>
      <c r="AJ85" s="99" t="str">
        <f t="shared" ca="1" si="87"/>
        <v/>
      </c>
      <c r="AK85" s="99" t="str">
        <f t="shared" ca="1" si="88"/>
        <v/>
      </c>
      <c r="AL85" s="101" t="str">
        <f t="shared" ca="1" si="58"/>
        <v/>
      </c>
      <c r="AM85" s="101" t="str">
        <f t="shared" ca="1" si="58"/>
        <v/>
      </c>
      <c r="AN85" s="101" t="str">
        <f t="shared" ca="1" si="58"/>
        <v/>
      </c>
      <c r="AO85" s="101" t="str">
        <f t="shared" ca="1" si="89"/>
        <v/>
      </c>
      <c r="AP85" s="91"/>
      <c r="AR85" s="19">
        <f t="shared" si="60"/>
        <v>14</v>
      </c>
      <c r="AS85" s="18" t="e">
        <f t="shared" si="90"/>
        <v>#REF!</v>
      </c>
      <c r="AT85" s="55" t="str">
        <f ca="1">IF(Z85="","",+HLOOKUP(Z85,$E85:$X$98,$AR85,FALSE))</f>
        <v/>
      </c>
      <c r="AU85" s="55" t="str">
        <f ca="1">IF(AA85="","",+HLOOKUP(AA85,$E85:$X$98,$AR85,FALSE))</f>
        <v/>
      </c>
      <c r="AV85" s="138" t="str">
        <f ca="1">IF(AB85="","",+HLOOKUP(AB85,$E85:$X$98,$AR85,FALSE))</f>
        <v/>
      </c>
      <c r="AX85" s="69" t="str">
        <f t="shared" ca="1" si="91"/>
        <v/>
      </c>
      <c r="AY85" s="69" t="str">
        <f t="shared" ca="1" si="61"/>
        <v/>
      </c>
      <c r="AZ85" s="69" t="str">
        <f t="shared" ca="1" si="62"/>
        <v/>
      </c>
      <c r="BA85" s="69" t="str">
        <f t="shared" ca="1" si="63"/>
        <v/>
      </c>
      <c r="BB85" s="69" t="str">
        <f t="shared" ca="1" si="64"/>
        <v/>
      </c>
      <c r="BC85" s="69" t="str">
        <f t="shared" ca="1" si="65"/>
        <v/>
      </c>
      <c r="BD85" s="69" t="str">
        <f t="shared" ca="1" si="66"/>
        <v/>
      </c>
      <c r="BE85" s="69" t="str">
        <f t="shared" ca="1" si="67"/>
        <v/>
      </c>
      <c r="BF85" s="69" t="str">
        <f t="shared" ca="1" si="68"/>
        <v/>
      </c>
      <c r="BG85" s="69" t="str">
        <f t="shared" ca="1" si="69"/>
        <v/>
      </c>
      <c r="BH85" s="69" t="str">
        <f t="shared" ca="1" si="70"/>
        <v/>
      </c>
      <c r="BI85" s="69" t="str">
        <f t="shared" ca="1" si="71"/>
        <v/>
      </c>
      <c r="BJ85" s="69" t="str">
        <f t="shared" ca="1" si="72"/>
        <v/>
      </c>
      <c r="BK85" s="69" t="str">
        <f t="shared" ca="1" si="73"/>
        <v/>
      </c>
      <c r="BL85" s="69" t="str">
        <f t="shared" ca="1" si="74"/>
        <v/>
      </c>
      <c r="BM85" s="69" t="str">
        <f t="shared" ca="1" si="75"/>
        <v/>
      </c>
      <c r="BN85" s="69" t="str">
        <f t="shared" ca="1" si="76"/>
        <v/>
      </c>
      <c r="BO85" s="69" t="str">
        <f t="shared" ca="1" si="77"/>
        <v/>
      </c>
      <c r="BP85" s="69" t="str">
        <f t="shared" ca="1" si="78"/>
        <v/>
      </c>
      <c r="BQ85" s="69"/>
      <c r="BR85" s="69"/>
    </row>
    <row r="86" spans="1:70" x14ac:dyDescent="0.2">
      <c r="A86" t="e">
        <f>+#REF!</f>
        <v>#REF!</v>
      </c>
      <c r="B86" t="e">
        <f>+#REF!</f>
        <v>#REF!</v>
      </c>
      <c r="C86" s="123" t="e">
        <f>+#REF!</f>
        <v>#REF!</v>
      </c>
      <c r="D86" s="19" t="e">
        <f>+#REF!</f>
        <v>#REF!</v>
      </c>
      <c r="E86" s="114">
        <f t="shared" ca="1" si="92"/>
        <v>0</v>
      </c>
      <c r="F86" s="36">
        <f t="shared" ca="1" si="92"/>
        <v>0</v>
      </c>
      <c r="G86" s="36">
        <f t="shared" ca="1" si="92"/>
        <v>0</v>
      </c>
      <c r="H86" s="36">
        <f t="shared" ca="1" si="92"/>
        <v>0</v>
      </c>
      <c r="I86" s="36">
        <f t="shared" ca="1" si="92"/>
        <v>0</v>
      </c>
      <c r="J86" s="36">
        <f t="shared" ca="1" si="92"/>
        <v>0</v>
      </c>
      <c r="K86" s="36">
        <f t="shared" ca="1" si="92"/>
        <v>0</v>
      </c>
      <c r="L86" s="36">
        <f t="shared" ca="1" si="92"/>
        <v>0</v>
      </c>
      <c r="M86" s="36">
        <f t="shared" ca="1" si="92"/>
        <v>0</v>
      </c>
      <c r="N86" s="36">
        <f t="shared" ca="1" si="92"/>
        <v>0</v>
      </c>
      <c r="O86" s="36">
        <f t="shared" ca="1" si="93"/>
        <v>0</v>
      </c>
      <c r="P86" s="36">
        <f t="shared" ca="1" si="93"/>
        <v>0</v>
      </c>
      <c r="Q86" s="36">
        <f t="shared" ca="1" si="93"/>
        <v>0</v>
      </c>
      <c r="R86" s="36">
        <f t="shared" ca="1" si="93"/>
        <v>0</v>
      </c>
      <c r="S86" s="36">
        <f t="shared" ca="1" si="93"/>
        <v>0</v>
      </c>
      <c r="T86" s="36">
        <f t="shared" ca="1" si="93"/>
        <v>0</v>
      </c>
      <c r="U86" s="36">
        <f t="shared" ca="1" si="93"/>
        <v>0</v>
      </c>
      <c r="V86" s="36">
        <f t="shared" ca="1" si="93"/>
        <v>0</v>
      </c>
      <c r="W86" s="36">
        <f t="shared" ca="1" si="93"/>
        <v>0</v>
      </c>
      <c r="X86" s="36">
        <f t="shared" ca="1" si="93"/>
        <v>0</v>
      </c>
      <c r="Y86" s="56"/>
      <c r="Z86" s="19" t="str">
        <f t="shared" ca="1" si="79"/>
        <v/>
      </c>
      <c r="AA86" s="18" t="str">
        <f t="shared" ca="1" si="80"/>
        <v/>
      </c>
      <c r="AB86" s="56" t="str">
        <f t="shared" ca="1" si="81"/>
        <v/>
      </c>
      <c r="AC86" s="121">
        <f t="shared" ca="1" si="82"/>
        <v>0</v>
      </c>
      <c r="AD86" s="141">
        <f t="shared" ca="1" si="83"/>
        <v>0</v>
      </c>
      <c r="AE86" s="199">
        <f t="shared" ca="1" si="59"/>
        <v>0</v>
      </c>
      <c r="AF86" s="164">
        <f t="shared" ca="1" si="84"/>
        <v>0</v>
      </c>
      <c r="AG86" s="106"/>
      <c r="AH86" s="92" t="str">
        <f t="shared" ca="1" si="85"/>
        <v>No</v>
      </c>
      <c r="AI86" s="92" t="str">
        <f t="shared" ca="1" si="86"/>
        <v/>
      </c>
      <c r="AJ86" s="93" t="str">
        <f t="shared" ca="1" si="87"/>
        <v/>
      </c>
      <c r="AK86" s="93" t="str">
        <f t="shared" ca="1" si="88"/>
        <v/>
      </c>
      <c r="AL86" s="91" t="str">
        <f t="shared" ca="1" si="58"/>
        <v/>
      </c>
      <c r="AM86" s="91" t="str">
        <f t="shared" ca="1" si="58"/>
        <v/>
      </c>
      <c r="AN86" s="91" t="str">
        <f t="shared" ca="1" si="58"/>
        <v/>
      </c>
      <c r="AO86" s="91" t="str">
        <f t="shared" ca="1" si="89"/>
        <v/>
      </c>
      <c r="AP86" s="91"/>
      <c r="AR86" s="19">
        <f t="shared" si="60"/>
        <v>13</v>
      </c>
      <c r="AS86" s="18" t="e">
        <f t="shared" si="90"/>
        <v>#REF!</v>
      </c>
      <c r="AT86" s="55" t="str">
        <f ca="1">IF(Z86="","",+HLOOKUP(Z86,$E86:$X$98,$AR86,FALSE))</f>
        <v/>
      </c>
      <c r="AU86" s="55" t="str">
        <f ca="1">IF(AA86="","",+HLOOKUP(AA86,$E86:$X$98,$AR86,FALSE))</f>
        <v/>
      </c>
      <c r="AV86" s="138" t="str">
        <f ca="1">IF(AB86="","",+HLOOKUP(AB86,$E86:$X$98,$AR86,FALSE))</f>
        <v/>
      </c>
      <c r="AX86" s="69" t="str">
        <f t="shared" ca="1" si="91"/>
        <v/>
      </c>
      <c r="AY86" s="69" t="str">
        <f t="shared" ca="1" si="61"/>
        <v/>
      </c>
      <c r="AZ86" s="69" t="str">
        <f t="shared" ca="1" si="62"/>
        <v/>
      </c>
      <c r="BA86" s="69" t="str">
        <f t="shared" ca="1" si="63"/>
        <v/>
      </c>
      <c r="BB86" s="69" t="str">
        <f t="shared" ca="1" si="64"/>
        <v/>
      </c>
      <c r="BC86" s="69" t="str">
        <f t="shared" ca="1" si="65"/>
        <v/>
      </c>
      <c r="BD86" s="69" t="str">
        <f t="shared" ca="1" si="66"/>
        <v/>
      </c>
      <c r="BE86" s="69" t="str">
        <f t="shared" ca="1" si="67"/>
        <v/>
      </c>
      <c r="BF86" s="69" t="str">
        <f t="shared" ca="1" si="68"/>
        <v/>
      </c>
      <c r="BG86" s="69" t="str">
        <f t="shared" ca="1" si="69"/>
        <v/>
      </c>
      <c r="BH86" s="69" t="str">
        <f t="shared" ca="1" si="70"/>
        <v/>
      </c>
      <c r="BI86" s="69" t="str">
        <f t="shared" ca="1" si="71"/>
        <v/>
      </c>
      <c r="BJ86" s="69" t="str">
        <f t="shared" ca="1" si="72"/>
        <v/>
      </c>
      <c r="BK86" s="69" t="str">
        <f t="shared" ca="1" si="73"/>
        <v/>
      </c>
      <c r="BL86" s="69" t="str">
        <f t="shared" ca="1" si="74"/>
        <v/>
      </c>
      <c r="BM86" s="69" t="str">
        <f t="shared" ca="1" si="75"/>
        <v/>
      </c>
      <c r="BN86" s="69" t="str">
        <f t="shared" ca="1" si="76"/>
        <v/>
      </c>
      <c r="BO86" s="69" t="str">
        <f t="shared" ca="1" si="77"/>
        <v/>
      </c>
      <c r="BP86" s="69" t="str">
        <f t="shared" ca="1" si="78"/>
        <v/>
      </c>
      <c r="BQ86" s="69"/>
      <c r="BR86" s="69"/>
    </row>
    <row r="87" spans="1:70" x14ac:dyDescent="0.2">
      <c r="A87" t="e">
        <f>+#REF!</f>
        <v>#REF!</v>
      </c>
      <c r="B87" t="e">
        <f>+#REF!</f>
        <v>#REF!</v>
      </c>
      <c r="C87" s="123" t="e">
        <f>+#REF!</f>
        <v>#REF!</v>
      </c>
      <c r="D87" s="19" t="e">
        <f>+#REF!</f>
        <v>#REF!</v>
      </c>
      <c r="E87" s="114">
        <f t="shared" ca="1" si="92"/>
        <v>0</v>
      </c>
      <c r="F87" s="36">
        <f t="shared" ca="1" si="92"/>
        <v>0</v>
      </c>
      <c r="G87" s="36">
        <f t="shared" ca="1" si="92"/>
        <v>0</v>
      </c>
      <c r="H87" s="36">
        <f t="shared" ca="1" si="92"/>
        <v>0</v>
      </c>
      <c r="I87" s="36">
        <f t="shared" ca="1" si="92"/>
        <v>0</v>
      </c>
      <c r="J87" s="36">
        <f t="shared" ca="1" si="92"/>
        <v>0</v>
      </c>
      <c r="K87" s="36">
        <f t="shared" ca="1" si="92"/>
        <v>0</v>
      </c>
      <c r="L87" s="36">
        <f t="shared" ca="1" si="92"/>
        <v>0</v>
      </c>
      <c r="M87" s="36">
        <f t="shared" ca="1" si="92"/>
        <v>0</v>
      </c>
      <c r="N87" s="36">
        <f t="shared" ca="1" si="92"/>
        <v>0</v>
      </c>
      <c r="O87" s="36">
        <f t="shared" ca="1" si="93"/>
        <v>0</v>
      </c>
      <c r="P87" s="36">
        <f t="shared" ca="1" si="93"/>
        <v>0</v>
      </c>
      <c r="Q87" s="36">
        <f t="shared" ca="1" si="93"/>
        <v>0</v>
      </c>
      <c r="R87" s="36">
        <f t="shared" ca="1" si="93"/>
        <v>0</v>
      </c>
      <c r="S87" s="36">
        <f t="shared" ca="1" si="93"/>
        <v>0</v>
      </c>
      <c r="T87" s="36">
        <f t="shared" ca="1" si="93"/>
        <v>0</v>
      </c>
      <c r="U87" s="36">
        <f t="shared" ca="1" si="93"/>
        <v>0</v>
      </c>
      <c r="V87" s="36">
        <f t="shared" ca="1" si="93"/>
        <v>0</v>
      </c>
      <c r="W87" s="36">
        <f t="shared" ca="1" si="93"/>
        <v>0</v>
      </c>
      <c r="X87" s="36">
        <f t="shared" ca="1" si="93"/>
        <v>0</v>
      </c>
      <c r="Y87" s="56"/>
      <c r="Z87" s="19" t="str">
        <f t="shared" ca="1" si="79"/>
        <v/>
      </c>
      <c r="AA87" s="18" t="str">
        <f t="shared" ca="1" si="80"/>
        <v/>
      </c>
      <c r="AB87" s="56" t="str">
        <f t="shared" ca="1" si="81"/>
        <v/>
      </c>
      <c r="AC87" s="121">
        <f t="shared" ca="1" si="82"/>
        <v>0</v>
      </c>
      <c r="AD87" s="141">
        <f t="shared" ca="1" si="83"/>
        <v>0</v>
      </c>
      <c r="AE87" s="199">
        <f t="shared" ca="1" si="59"/>
        <v>0</v>
      </c>
      <c r="AF87" s="164">
        <f t="shared" ca="1" si="84"/>
        <v>0</v>
      </c>
      <c r="AG87" s="106"/>
      <c r="AH87" s="92" t="str">
        <f t="shared" ca="1" si="85"/>
        <v>No</v>
      </c>
      <c r="AI87" s="92" t="str">
        <f t="shared" ca="1" si="86"/>
        <v/>
      </c>
      <c r="AJ87" s="93" t="str">
        <f t="shared" ca="1" si="87"/>
        <v/>
      </c>
      <c r="AK87" s="93" t="str">
        <f t="shared" ca="1" si="88"/>
        <v/>
      </c>
      <c r="AL87" s="91" t="str">
        <f t="shared" ca="1" si="58"/>
        <v/>
      </c>
      <c r="AM87" s="91" t="str">
        <f t="shared" ca="1" si="58"/>
        <v/>
      </c>
      <c r="AN87" s="91" t="str">
        <f t="shared" ca="1" si="58"/>
        <v/>
      </c>
      <c r="AO87" s="91" t="str">
        <f t="shared" ca="1" si="89"/>
        <v/>
      </c>
      <c r="AP87" s="91"/>
      <c r="AR87" s="19">
        <f t="shared" si="60"/>
        <v>12</v>
      </c>
      <c r="AS87" s="18" t="e">
        <f t="shared" si="90"/>
        <v>#REF!</v>
      </c>
      <c r="AT87" s="55" t="str">
        <f ca="1">IF(Z87="","",+HLOOKUP(Z87,$E87:$X$98,$AR87,FALSE))</f>
        <v/>
      </c>
      <c r="AU87" s="55" t="str">
        <f ca="1">IF(AA87="","",+HLOOKUP(AA87,$E87:$X$98,$AR87,FALSE))</f>
        <v/>
      </c>
      <c r="AV87" s="138" t="str">
        <f ca="1">IF(AB87="","",+HLOOKUP(AB87,$E87:$X$98,$AR87,FALSE))</f>
        <v/>
      </c>
      <c r="AX87" s="69" t="str">
        <f t="shared" ca="1" si="91"/>
        <v/>
      </c>
      <c r="AY87" s="69" t="str">
        <f t="shared" ca="1" si="61"/>
        <v/>
      </c>
      <c r="AZ87" s="69" t="str">
        <f t="shared" ca="1" si="62"/>
        <v/>
      </c>
      <c r="BA87" s="69" t="str">
        <f t="shared" ca="1" si="63"/>
        <v/>
      </c>
      <c r="BB87" s="69" t="str">
        <f t="shared" ca="1" si="64"/>
        <v/>
      </c>
      <c r="BC87" s="69" t="str">
        <f t="shared" ca="1" si="65"/>
        <v/>
      </c>
      <c r="BD87" s="69" t="str">
        <f t="shared" ca="1" si="66"/>
        <v/>
      </c>
      <c r="BE87" s="69" t="str">
        <f t="shared" ca="1" si="67"/>
        <v/>
      </c>
      <c r="BF87" s="69" t="str">
        <f t="shared" ca="1" si="68"/>
        <v/>
      </c>
      <c r="BG87" s="69" t="str">
        <f t="shared" ca="1" si="69"/>
        <v/>
      </c>
      <c r="BH87" s="69" t="str">
        <f t="shared" ca="1" si="70"/>
        <v/>
      </c>
      <c r="BI87" s="69" t="str">
        <f t="shared" ca="1" si="71"/>
        <v/>
      </c>
      <c r="BJ87" s="69" t="str">
        <f t="shared" ca="1" si="72"/>
        <v/>
      </c>
      <c r="BK87" s="69" t="str">
        <f t="shared" ca="1" si="73"/>
        <v/>
      </c>
      <c r="BL87" s="69" t="str">
        <f t="shared" ca="1" si="74"/>
        <v/>
      </c>
      <c r="BM87" s="69" t="str">
        <f t="shared" ca="1" si="75"/>
        <v/>
      </c>
      <c r="BN87" s="69" t="str">
        <f t="shared" ca="1" si="76"/>
        <v/>
      </c>
      <c r="BO87" s="69" t="str">
        <f t="shared" ca="1" si="77"/>
        <v/>
      </c>
      <c r="BP87" s="69" t="str">
        <f t="shared" ca="1" si="78"/>
        <v/>
      </c>
      <c r="BQ87" s="69"/>
      <c r="BR87" s="69"/>
    </row>
    <row r="88" spans="1:70" x14ac:dyDescent="0.2">
      <c r="A88" t="e">
        <f>+#REF!</f>
        <v>#REF!</v>
      </c>
      <c r="B88" s="96" t="e">
        <f>+#REF!</f>
        <v>#REF!</v>
      </c>
      <c r="C88" s="124" t="e">
        <f>+#REF!</f>
        <v>#REF!</v>
      </c>
      <c r="D88" s="19" t="e">
        <f>+#REF!</f>
        <v>#REF!</v>
      </c>
      <c r="E88" s="115">
        <f t="shared" ca="1" si="92"/>
        <v>0</v>
      </c>
      <c r="F88" s="97">
        <f t="shared" ca="1" si="92"/>
        <v>0</v>
      </c>
      <c r="G88" s="97">
        <f t="shared" ca="1" si="92"/>
        <v>0</v>
      </c>
      <c r="H88" s="97">
        <f t="shared" ca="1" si="92"/>
        <v>0</v>
      </c>
      <c r="I88" s="97">
        <f t="shared" ca="1" si="92"/>
        <v>0</v>
      </c>
      <c r="J88" s="97">
        <f t="shared" ca="1" si="92"/>
        <v>0</v>
      </c>
      <c r="K88" s="97">
        <f t="shared" ca="1" si="92"/>
        <v>0</v>
      </c>
      <c r="L88" s="97">
        <f t="shared" ca="1" si="92"/>
        <v>0</v>
      </c>
      <c r="M88" s="97">
        <f t="shared" ca="1" si="92"/>
        <v>0</v>
      </c>
      <c r="N88" s="97">
        <f t="shared" ca="1" si="92"/>
        <v>0</v>
      </c>
      <c r="O88" s="97">
        <f t="shared" ca="1" si="93"/>
        <v>0</v>
      </c>
      <c r="P88" s="97">
        <f t="shared" ca="1" si="93"/>
        <v>0</v>
      </c>
      <c r="Q88" s="97">
        <f t="shared" ca="1" si="93"/>
        <v>0</v>
      </c>
      <c r="R88" s="97">
        <f t="shared" ca="1" si="93"/>
        <v>0</v>
      </c>
      <c r="S88" s="97">
        <f t="shared" ca="1" si="93"/>
        <v>0</v>
      </c>
      <c r="T88" s="97">
        <f t="shared" ca="1" si="93"/>
        <v>0</v>
      </c>
      <c r="U88" s="97">
        <f t="shared" ca="1" si="93"/>
        <v>0</v>
      </c>
      <c r="V88" s="97">
        <f t="shared" ca="1" si="93"/>
        <v>0</v>
      </c>
      <c r="W88" s="97">
        <f t="shared" ca="1" si="93"/>
        <v>0</v>
      </c>
      <c r="X88" s="97">
        <f t="shared" ca="1" si="93"/>
        <v>0</v>
      </c>
      <c r="Y88" s="189"/>
      <c r="Z88" s="190" t="str">
        <f t="shared" ca="1" si="79"/>
        <v/>
      </c>
      <c r="AA88" s="96" t="str">
        <f t="shared" ca="1" si="80"/>
        <v/>
      </c>
      <c r="AB88" s="189" t="str">
        <f t="shared" ca="1" si="81"/>
        <v/>
      </c>
      <c r="AC88" s="192">
        <f t="shared" ca="1" si="82"/>
        <v>0</v>
      </c>
      <c r="AD88" s="142">
        <f t="shared" ca="1" si="83"/>
        <v>0</v>
      </c>
      <c r="AE88" s="200">
        <f t="shared" ca="1" si="59"/>
        <v>0</v>
      </c>
      <c r="AF88" s="165">
        <f t="shared" ca="1" si="84"/>
        <v>0</v>
      </c>
      <c r="AG88" s="80"/>
      <c r="AH88" s="98" t="str">
        <f t="shared" ca="1" si="85"/>
        <v>No</v>
      </c>
      <c r="AI88" s="98" t="str">
        <f t="shared" ca="1" si="86"/>
        <v/>
      </c>
      <c r="AJ88" s="99" t="str">
        <f t="shared" ca="1" si="87"/>
        <v/>
      </c>
      <c r="AK88" s="99" t="str">
        <f t="shared" ca="1" si="88"/>
        <v/>
      </c>
      <c r="AL88" s="101" t="str">
        <f t="shared" ca="1" si="58"/>
        <v/>
      </c>
      <c r="AM88" s="101" t="str">
        <f t="shared" ca="1" si="58"/>
        <v/>
      </c>
      <c r="AN88" s="101" t="str">
        <f t="shared" ca="1" si="58"/>
        <v/>
      </c>
      <c r="AO88" s="101" t="str">
        <f t="shared" ca="1" si="89"/>
        <v/>
      </c>
      <c r="AP88" s="91"/>
      <c r="AR88" s="19">
        <f t="shared" si="60"/>
        <v>11</v>
      </c>
      <c r="AS88" s="18" t="e">
        <f t="shared" si="90"/>
        <v>#REF!</v>
      </c>
      <c r="AT88" s="55" t="str">
        <f ca="1">IF(Z88="","",+HLOOKUP(Z88,$E88:$X$98,$AR88,FALSE))</f>
        <v/>
      </c>
      <c r="AU88" s="55" t="str">
        <f ca="1">IF(AA88="","",+HLOOKUP(AA88,$E88:$X$98,$AR88,FALSE))</f>
        <v/>
      </c>
      <c r="AV88" s="138" t="str">
        <f ca="1">IF(AB88="","",+HLOOKUP(AB88,$E88:$X$98,$AR88,FALSE))</f>
        <v/>
      </c>
      <c r="AX88" s="69" t="str">
        <f t="shared" ca="1" si="91"/>
        <v/>
      </c>
      <c r="AY88" s="69" t="str">
        <f t="shared" ca="1" si="61"/>
        <v/>
      </c>
      <c r="AZ88" s="69" t="str">
        <f t="shared" ca="1" si="62"/>
        <v/>
      </c>
      <c r="BA88" s="69" t="str">
        <f t="shared" ca="1" si="63"/>
        <v/>
      </c>
      <c r="BB88" s="69" t="str">
        <f t="shared" ca="1" si="64"/>
        <v/>
      </c>
      <c r="BC88" s="69" t="str">
        <f t="shared" ca="1" si="65"/>
        <v/>
      </c>
      <c r="BD88" s="69" t="str">
        <f t="shared" ca="1" si="66"/>
        <v/>
      </c>
      <c r="BE88" s="69" t="str">
        <f t="shared" ca="1" si="67"/>
        <v/>
      </c>
      <c r="BF88" s="69" t="str">
        <f t="shared" ca="1" si="68"/>
        <v/>
      </c>
      <c r="BG88" s="69" t="str">
        <f t="shared" ca="1" si="69"/>
        <v/>
      </c>
      <c r="BH88" s="69" t="str">
        <f t="shared" ca="1" si="70"/>
        <v/>
      </c>
      <c r="BI88" s="69" t="str">
        <f t="shared" ca="1" si="71"/>
        <v/>
      </c>
      <c r="BJ88" s="69" t="str">
        <f t="shared" ca="1" si="72"/>
        <v/>
      </c>
      <c r="BK88" s="69" t="str">
        <f t="shared" ca="1" si="73"/>
        <v/>
      </c>
      <c r="BL88" s="69" t="str">
        <f t="shared" ca="1" si="74"/>
        <v/>
      </c>
      <c r="BM88" s="69" t="str">
        <f t="shared" ca="1" si="75"/>
        <v/>
      </c>
      <c r="BN88" s="69" t="str">
        <f t="shared" ca="1" si="76"/>
        <v/>
      </c>
      <c r="BO88" s="69" t="str">
        <f t="shared" ca="1" si="77"/>
        <v/>
      </c>
      <c r="BP88" s="69" t="str">
        <f t="shared" ca="1" si="78"/>
        <v/>
      </c>
      <c r="BQ88" s="69"/>
      <c r="BR88" s="69"/>
    </row>
    <row r="89" spans="1:70" x14ac:dyDescent="0.2">
      <c r="A89" t="e">
        <f>+#REF!</f>
        <v>#REF!</v>
      </c>
      <c r="B89" t="e">
        <f>+#REF!</f>
        <v>#REF!</v>
      </c>
      <c r="C89" s="123" t="e">
        <f>+#REF!</f>
        <v>#REF!</v>
      </c>
      <c r="D89" s="19" t="e">
        <f>+#REF!</f>
        <v>#REF!</v>
      </c>
      <c r="E89" s="114">
        <f t="shared" ca="1" si="92"/>
        <v>0</v>
      </c>
      <c r="F89" s="36">
        <f t="shared" ca="1" si="92"/>
        <v>0</v>
      </c>
      <c r="G89" s="36">
        <f t="shared" ca="1" si="92"/>
        <v>0</v>
      </c>
      <c r="H89" s="36">
        <f t="shared" ca="1" si="92"/>
        <v>0</v>
      </c>
      <c r="I89" s="36">
        <f t="shared" ca="1" si="92"/>
        <v>0</v>
      </c>
      <c r="J89" s="36">
        <f t="shared" ca="1" si="92"/>
        <v>0</v>
      </c>
      <c r="K89" s="36">
        <f t="shared" ca="1" si="92"/>
        <v>0</v>
      </c>
      <c r="L89" s="36">
        <f t="shared" ca="1" si="92"/>
        <v>0</v>
      </c>
      <c r="M89" s="36">
        <f t="shared" ca="1" si="92"/>
        <v>0</v>
      </c>
      <c r="N89" s="36">
        <f t="shared" ca="1" si="92"/>
        <v>0</v>
      </c>
      <c r="O89" s="36">
        <f t="shared" ca="1" si="93"/>
        <v>0</v>
      </c>
      <c r="P89" s="36">
        <f t="shared" ca="1" si="93"/>
        <v>0</v>
      </c>
      <c r="Q89" s="36">
        <f t="shared" ca="1" si="93"/>
        <v>0</v>
      </c>
      <c r="R89" s="36">
        <f t="shared" ca="1" si="93"/>
        <v>0</v>
      </c>
      <c r="S89" s="36">
        <f t="shared" ca="1" si="93"/>
        <v>0</v>
      </c>
      <c r="T89" s="36">
        <f t="shared" ca="1" si="93"/>
        <v>0</v>
      </c>
      <c r="U89" s="36">
        <f t="shared" ca="1" si="93"/>
        <v>0</v>
      </c>
      <c r="V89" s="36">
        <f t="shared" ca="1" si="93"/>
        <v>0</v>
      </c>
      <c r="W89" s="36">
        <f t="shared" ca="1" si="93"/>
        <v>0</v>
      </c>
      <c r="X89" s="36">
        <f t="shared" ca="1" si="93"/>
        <v>0</v>
      </c>
      <c r="Y89" s="56"/>
      <c r="Z89" s="19" t="str">
        <f t="shared" ca="1" si="79"/>
        <v/>
      </c>
      <c r="AA89" s="18" t="str">
        <f t="shared" ca="1" si="80"/>
        <v/>
      </c>
      <c r="AB89" s="56" t="str">
        <f t="shared" ca="1" si="81"/>
        <v/>
      </c>
      <c r="AC89" s="121">
        <f t="shared" ca="1" si="82"/>
        <v>0</v>
      </c>
      <c r="AD89" s="141">
        <f t="shared" ca="1" si="83"/>
        <v>0</v>
      </c>
      <c r="AE89" s="199">
        <f t="shared" ca="1" si="59"/>
        <v>0</v>
      </c>
      <c r="AF89" s="164">
        <f t="shared" ca="1" si="84"/>
        <v>0</v>
      </c>
      <c r="AG89" s="106"/>
      <c r="AH89" s="92" t="str">
        <f t="shared" ca="1" si="85"/>
        <v>No</v>
      </c>
      <c r="AI89" s="92" t="str">
        <f t="shared" ca="1" si="86"/>
        <v/>
      </c>
      <c r="AJ89" s="93" t="str">
        <f t="shared" ca="1" si="87"/>
        <v/>
      </c>
      <c r="AK89" s="93" t="str">
        <f t="shared" ca="1" si="88"/>
        <v/>
      </c>
      <c r="AL89" s="91" t="str">
        <f t="shared" ca="1" si="58"/>
        <v/>
      </c>
      <c r="AM89" s="91" t="str">
        <f t="shared" ca="1" si="58"/>
        <v/>
      </c>
      <c r="AN89" s="91" t="str">
        <f t="shared" ca="1" si="58"/>
        <v/>
      </c>
      <c r="AO89" s="91" t="str">
        <f t="shared" ca="1" si="89"/>
        <v/>
      </c>
      <c r="AP89" s="91"/>
      <c r="AR89" s="19">
        <f t="shared" si="60"/>
        <v>10</v>
      </c>
      <c r="AS89" s="18" t="e">
        <f t="shared" si="90"/>
        <v>#REF!</v>
      </c>
      <c r="AT89" s="55" t="str">
        <f ca="1">IF(Z89="","",+HLOOKUP(Z89,$E89:$X$98,$AR89,FALSE))</f>
        <v/>
      </c>
      <c r="AU89" s="55" t="str">
        <f ca="1">IF(AA89="","",+HLOOKUP(AA89,$E89:$X$98,$AR89,FALSE))</f>
        <v/>
      </c>
      <c r="AV89" s="138" t="str">
        <f ca="1">IF(AB89="","",+HLOOKUP(AB89,$E89:$X$98,$AR89,FALSE))</f>
        <v/>
      </c>
      <c r="AX89" s="69" t="str">
        <f t="shared" ca="1" si="91"/>
        <v/>
      </c>
      <c r="AY89" s="69" t="str">
        <f t="shared" ca="1" si="61"/>
        <v/>
      </c>
      <c r="AZ89" s="69" t="str">
        <f t="shared" ca="1" si="62"/>
        <v/>
      </c>
      <c r="BA89" s="69" t="str">
        <f t="shared" ca="1" si="63"/>
        <v/>
      </c>
      <c r="BB89" s="69" t="str">
        <f t="shared" ca="1" si="64"/>
        <v/>
      </c>
      <c r="BC89" s="69" t="str">
        <f t="shared" ca="1" si="65"/>
        <v/>
      </c>
      <c r="BD89" s="69" t="str">
        <f t="shared" ca="1" si="66"/>
        <v/>
      </c>
      <c r="BE89" s="69" t="str">
        <f t="shared" ca="1" si="67"/>
        <v/>
      </c>
      <c r="BF89" s="69" t="str">
        <f t="shared" ca="1" si="68"/>
        <v/>
      </c>
      <c r="BG89" s="69" t="str">
        <f t="shared" ca="1" si="69"/>
        <v/>
      </c>
      <c r="BH89" s="69" t="str">
        <f t="shared" ca="1" si="70"/>
        <v/>
      </c>
      <c r="BI89" s="69" t="str">
        <f t="shared" ca="1" si="71"/>
        <v/>
      </c>
      <c r="BJ89" s="69" t="str">
        <f t="shared" ca="1" si="72"/>
        <v/>
      </c>
      <c r="BK89" s="69" t="str">
        <f t="shared" ca="1" si="73"/>
        <v/>
      </c>
      <c r="BL89" s="69" t="str">
        <f t="shared" ca="1" si="74"/>
        <v/>
      </c>
      <c r="BM89" s="69" t="str">
        <f t="shared" ca="1" si="75"/>
        <v/>
      </c>
      <c r="BN89" s="69" t="str">
        <f t="shared" ca="1" si="76"/>
        <v/>
      </c>
      <c r="BO89" s="69" t="str">
        <f t="shared" ca="1" si="77"/>
        <v/>
      </c>
      <c r="BP89" s="69" t="str">
        <f t="shared" ca="1" si="78"/>
        <v/>
      </c>
      <c r="BQ89" s="69"/>
      <c r="BR89" s="69"/>
    </row>
    <row r="90" spans="1:70" x14ac:dyDescent="0.2">
      <c r="A90" t="e">
        <f>+#REF!</f>
        <v>#REF!</v>
      </c>
      <c r="B90" t="e">
        <f>+#REF!</f>
        <v>#REF!</v>
      </c>
      <c r="C90" s="123" t="e">
        <f>+#REF!</f>
        <v>#REF!</v>
      </c>
      <c r="D90" s="19" t="e">
        <f>+#REF!</f>
        <v>#REF!</v>
      </c>
      <c r="E90" s="114">
        <f t="shared" ca="1" si="92"/>
        <v>0</v>
      </c>
      <c r="F90" s="36">
        <f t="shared" ca="1" si="92"/>
        <v>0</v>
      </c>
      <c r="G90" s="36">
        <f t="shared" ca="1" si="92"/>
        <v>0</v>
      </c>
      <c r="H90" s="36">
        <f t="shared" ca="1" si="92"/>
        <v>0</v>
      </c>
      <c r="I90" s="36">
        <f t="shared" ca="1" si="92"/>
        <v>0</v>
      </c>
      <c r="J90" s="36">
        <f t="shared" ca="1" si="92"/>
        <v>0</v>
      </c>
      <c r="K90" s="36">
        <f t="shared" ca="1" si="92"/>
        <v>0</v>
      </c>
      <c r="L90" s="36">
        <f t="shared" ca="1" si="92"/>
        <v>0</v>
      </c>
      <c r="M90" s="36">
        <f t="shared" ca="1" si="92"/>
        <v>0</v>
      </c>
      <c r="N90" s="36">
        <f t="shared" ca="1" si="92"/>
        <v>0</v>
      </c>
      <c r="O90" s="36">
        <f t="shared" ca="1" si="93"/>
        <v>0</v>
      </c>
      <c r="P90" s="36">
        <f t="shared" ca="1" si="93"/>
        <v>0</v>
      </c>
      <c r="Q90" s="36">
        <f t="shared" ca="1" si="93"/>
        <v>0</v>
      </c>
      <c r="R90" s="36">
        <f t="shared" ca="1" si="93"/>
        <v>0</v>
      </c>
      <c r="S90" s="36">
        <f t="shared" ca="1" si="93"/>
        <v>0</v>
      </c>
      <c r="T90" s="36">
        <f t="shared" ca="1" si="93"/>
        <v>0</v>
      </c>
      <c r="U90" s="36">
        <f t="shared" ca="1" si="93"/>
        <v>0</v>
      </c>
      <c r="V90" s="36">
        <f t="shared" ca="1" si="93"/>
        <v>0</v>
      </c>
      <c r="W90" s="36">
        <f t="shared" ca="1" si="93"/>
        <v>0</v>
      </c>
      <c r="X90" s="36">
        <f t="shared" ca="1" si="93"/>
        <v>0</v>
      </c>
      <c r="Y90" s="56"/>
      <c r="Z90" s="19" t="str">
        <f t="shared" ca="1" si="79"/>
        <v/>
      </c>
      <c r="AA90" s="18" t="str">
        <f t="shared" ca="1" si="80"/>
        <v/>
      </c>
      <c r="AB90" s="56" t="str">
        <f t="shared" ca="1" si="81"/>
        <v/>
      </c>
      <c r="AC90" s="121">
        <f t="shared" ca="1" si="82"/>
        <v>0</v>
      </c>
      <c r="AD90" s="141">
        <f t="shared" ca="1" si="83"/>
        <v>0</v>
      </c>
      <c r="AE90" s="199">
        <f t="shared" ca="1" si="59"/>
        <v>0</v>
      </c>
      <c r="AF90" s="164">
        <f t="shared" ca="1" si="84"/>
        <v>0</v>
      </c>
      <c r="AG90" s="106"/>
      <c r="AH90" s="92" t="str">
        <f t="shared" ca="1" si="85"/>
        <v>No</v>
      </c>
      <c r="AI90" s="92" t="str">
        <f t="shared" ca="1" si="86"/>
        <v/>
      </c>
      <c r="AJ90" s="93" t="str">
        <f t="shared" ca="1" si="87"/>
        <v/>
      </c>
      <c r="AK90" s="93" t="str">
        <f t="shared" ca="1" si="88"/>
        <v/>
      </c>
      <c r="AL90" s="91" t="str">
        <f t="shared" ca="1" si="58"/>
        <v/>
      </c>
      <c r="AM90" s="91" t="str">
        <f t="shared" ca="1" si="58"/>
        <v/>
      </c>
      <c r="AN90" s="91" t="str">
        <f t="shared" ca="1" si="58"/>
        <v/>
      </c>
      <c r="AO90" s="91" t="str">
        <f t="shared" ca="1" si="89"/>
        <v/>
      </c>
      <c r="AP90" s="91"/>
      <c r="AR90" s="19">
        <f t="shared" si="60"/>
        <v>9</v>
      </c>
      <c r="AS90" s="18" t="e">
        <f t="shared" si="90"/>
        <v>#REF!</v>
      </c>
      <c r="AT90" s="55" t="str">
        <f ca="1">IF(Z90="","",+HLOOKUP(Z90,$E90:$X$98,$AR90,FALSE))</f>
        <v/>
      </c>
      <c r="AU90" s="55" t="str">
        <f ca="1">IF(AA90="","",+HLOOKUP(AA90,$E90:$X$98,$AR90,FALSE))</f>
        <v/>
      </c>
      <c r="AV90" s="138" t="str">
        <f ca="1">IF(AB90="","",+HLOOKUP(AB90,$E90:$X$98,$AR90,FALSE))</f>
        <v/>
      </c>
      <c r="AX90" s="69" t="str">
        <f t="shared" ca="1" si="91"/>
        <v/>
      </c>
      <c r="AY90" s="69" t="str">
        <f t="shared" ca="1" si="61"/>
        <v/>
      </c>
      <c r="AZ90" s="69" t="str">
        <f t="shared" ca="1" si="62"/>
        <v/>
      </c>
      <c r="BA90" s="69" t="str">
        <f t="shared" ca="1" si="63"/>
        <v/>
      </c>
      <c r="BB90" s="69" t="str">
        <f t="shared" ca="1" si="64"/>
        <v/>
      </c>
      <c r="BC90" s="69" t="str">
        <f t="shared" ca="1" si="65"/>
        <v/>
      </c>
      <c r="BD90" s="69" t="str">
        <f t="shared" ca="1" si="66"/>
        <v/>
      </c>
      <c r="BE90" s="69" t="str">
        <f t="shared" ca="1" si="67"/>
        <v/>
      </c>
      <c r="BF90" s="69" t="str">
        <f t="shared" ca="1" si="68"/>
        <v/>
      </c>
      <c r="BG90" s="69" t="str">
        <f t="shared" ca="1" si="69"/>
        <v/>
      </c>
      <c r="BH90" s="69" t="str">
        <f t="shared" ca="1" si="70"/>
        <v/>
      </c>
      <c r="BI90" s="69" t="str">
        <f t="shared" ca="1" si="71"/>
        <v/>
      </c>
      <c r="BJ90" s="69" t="str">
        <f t="shared" ca="1" si="72"/>
        <v/>
      </c>
      <c r="BK90" s="69" t="str">
        <f t="shared" ca="1" si="73"/>
        <v/>
      </c>
      <c r="BL90" s="69" t="str">
        <f t="shared" ca="1" si="74"/>
        <v/>
      </c>
      <c r="BM90" s="69" t="str">
        <f t="shared" ca="1" si="75"/>
        <v/>
      </c>
      <c r="BN90" s="69" t="str">
        <f t="shared" ca="1" si="76"/>
        <v/>
      </c>
      <c r="BO90" s="69" t="str">
        <f t="shared" ca="1" si="77"/>
        <v/>
      </c>
      <c r="BP90" s="69" t="str">
        <f t="shared" ca="1" si="78"/>
        <v/>
      </c>
      <c r="BQ90" s="69"/>
      <c r="BR90" s="69"/>
    </row>
    <row r="91" spans="1:70" x14ac:dyDescent="0.2">
      <c r="A91" t="e">
        <f>+#REF!</f>
        <v>#REF!</v>
      </c>
      <c r="B91" s="96" t="e">
        <f>+#REF!</f>
        <v>#REF!</v>
      </c>
      <c r="C91" s="124" t="e">
        <f>+#REF!</f>
        <v>#REF!</v>
      </c>
      <c r="D91" s="19" t="e">
        <f>+#REF!</f>
        <v>#REF!</v>
      </c>
      <c r="E91" s="115">
        <f t="shared" ref="E91:N97" ca="1" si="94">ROUND(IF(ISERROR(INDEX(INDIRECT(E$101),MATCH($B91,INDIRECT(E$102),0),14)),0,INDEX(INDIRECT(E$101),MATCH($B91,INDIRECT(E$102),0),14)),3)</f>
        <v>0</v>
      </c>
      <c r="F91" s="97">
        <f t="shared" ca="1" si="94"/>
        <v>0</v>
      </c>
      <c r="G91" s="97">
        <f t="shared" ca="1" si="94"/>
        <v>0</v>
      </c>
      <c r="H91" s="97">
        <f t="shared" ca="1" si="94"/>
        <v>0</v>
      </c>
      <c r="I91" s="97">
        <f t="shared" ca="1" si="94"/>
        <v>0</v>
      </c>
      <c r="J91" s="97">
        <f t="shared" ca="1" si="94"/>
        <v>0</v>
      </c>
      <c r="K91" s="97">
        <f t="shared" ca="1" si="94"/>
        <v>0</v>
      </c>
      <c r="L91" s="97">
        <f t="shared" ca="1" si="94"/>
        <v>0</v>
      </c>
      <c r="M91" s="97">
        <f t="shared" ca="1" si="94"/>
        <v>0</v>
      </c>
      <c r="N91" s="97">
        <f t="shared" ca="1" si="94"/>
        <v>0</v>
      </c>
      <c r="O91" s="97">
        <f t="shared" ref="O91:X97" ca="1" si="95">ROUND(IF(ISERROR(INDEX(INDIRECT(O$101),MATCH($B91,INDIRECT(O$102),0),14)),0,INDEX(INDIRECT(O$101),MATCH($B91,INDIRECT(O$102),0),14)),3)</f>
        <v>0</v>
      </c>
      <c r="P91" s="97">
        <f t="shared" ca="1" si="95"/>
        <v>0</v>
      </c>
      <c r="Q91" s="97">
        <f t="shared" ca="1" si="95"/>
        <v>0</v>
      </c>
      <c r="R91" s="97">
        <f t="shared" ca="1" si="95"/>
        <v>0</v>
      </c>
      <c r="S91" s="97">
        <f t="shared" ca="1" si="95"/>
        <v>0</v>
      </c>
      <c r="T91" s="97">
        <f t="shared" ca="1" si="95"/>
        <v>0</v>
      </c>
      <c r="U91" s="97">
        <f t="shared" ca="1" si="95"/>
        <v>0</v>
      </c>
      <c r="V91" s="97">
        <f t="shared" ca="1" si="95"/>
        <v>0</v>
      </c>
      <c r="W91" s="97">
        <f t="shared" ca="1" si="95"/>
        <v>0</v>
      </c>
      <c r="X91" s="97">
        <f t="shared" ca="1" si="95"/>
        <v>0</v>
      </c>
      <c r="Y91" s="189"/>
      <c r="Z91" s="190" t="str">
        <f t="shared" ca="1" si="79"/>
        <v/>
      </c>
      <c r="AA91" s="96" t="str">
        <f t="shared" ca="1" si="80"/>
        <v/>
      </c>
      <c r="AB91" s="189" t="str">
        <f t="shared" ca="1" si="81"/>
        <v/>
      </c>
      <c r="AC91" s="192">
        <f t="shared" ca="1" si="82"/>
        <v>0</v>
      </c>
      <c r="AD91" s="142">
        <f t="shared" ca="1" si="83"/>
        <v>0</v>
      </c>
      <c r="AE91" s="200">
        <f t="shared" ca="1" si="59"/>
        <v>0</v>
      </c>
      <c r="AF91" s="165">
        <f t="shared" ca="1" si="84"/>
        <v>0</v>
      </c>
      <c r="AG91" s="80"/>
      <c r="AH91" s="98" t="str">
        <f t="shared" ca="1" si="85"/>
        <v>No</v>
      </c>
      <c r="AI91" s="98" t="str">
        <f t="shared" ca="1" si="86"/>
        <v/>
      </c>
      <c r="AJ91" s="99" t="str">
        <f t="shared" ca="1" si="87"/>
        <v/>
      </c>
      <c r="AK91" s="99" t="str">
        <f t="shared" ca="1" si="88"/>
        <v/>
      </c>
      <c r="AL91" s="101" t="str">
        <f t="shared" ca="1" si="58"/>
        <v/>
      </c>
      <c r="AM91" s="101" t="str">
        <f t="shared" ca="1" si="58"/>
        <v/>
      </c>
      <c r="AN91" s="101" t="str">
        <f t="shared" ca="1" si="58"/>
        <v/>
      </c>
      <c r="AO91" s="101" t="str">
        <f t="shared" ca="1" si="89"/>
        <v/>
      </c>
      <c r="AP91" s="91"/>
      <c r="AR91" s="19">
        <f t="shared" si="60"/>
        <v>8</v>
      </c>
      <c r="AS91" s="18" t="e">
        <f t="shared" si="90"/>
        <v>#REF!</v>
      </c>
      <c r="AT91" s="55" t="str">
        <f ca="1">IF(Z91="","",+HLOOKUP(Z91,$E91:$X$98,$AR91,FALSE))</f>
        <v/>
      </c>
      <c r="AU91" s="55" t="str">
        <f ca="1">IF(AA91="","",+HLOOKUP(AA91,$E91:$X$98,$AR91,FALSE))</f>
        <v/>
      </c>
      <c r="AV91" s="138" t="str">
        <f ca="1">IF(AB91="","",+HLOOKUP(AB91,$E91:$X$98,$AR91,FALSE))</f>
        <v/>
      </c>
      <c r="AX91" s="69" t="str">
        <f t="shared" ca="1" si="91"/>
        <v/>
      </c>
      <c r="AY91" s="69" t="str">
        <f t="shared" ca="1" si="61"/>
        <v/>
      </c>
      <c r="AZ91" s="69" t="str">
        <f t="shared" ca="1" si="62"/>
        <v/>
      </c>
      <c r="BA91" s="69" t="str">
        <f t="shared" ca="1" si="63"/>
        <v/>
      </c>
      <c r="BB91" s="69" t="str">
        <f t="shared" ca="1" si="64"/>
        <v/>
      </c>
      <c r="BC91" s="69" t="str">
        <f t="shared" ca="1" si="65"/>
        <v/>
      </c>
      <c r="BD91" s="69" t="str">
        <f t="shared" ca="1" si="66"/>
        <v/>
      </c>
      <c r="BE91" s="69" t="str">
        <f t="shared" ca="1" si="67"/>
        <v/>
      </c>
      <c r="BF91" s="69" t="str">
        <f t="shared" ca="1" si="68"/>
        <v/>
      </c>
      <c r="BG91" s="69" t="str">
        <f t="shared" ca="1" si="69"/>
        <v/>
      </c>
      <c r="BH91" s="69" t="str">
        <f t="shared" ca="1" si="70"/>
        <v/>
      </c>
      <c r="BI91" s="69" t="str">
        <f t="shared" ca="1" si="71"/>
        <v/>
      </c>
      <c r="BJ91" s="69" t="str">
        <f t="shared" ca="1" si="72"/>
        <v/>
      </c>
      <c r="BK91" s="69" t="str">
        <f t="shared" ca="1" si="73"/>
        <v/>
      </c>
      <c r="BL91" s="69" t="str">
        <f t="shared" ca="1" si="74"/>
        <v/>
      </c>
      <c r="BM91" s="69" t="str">
        <f t="shared" ca="1" si="75"/>
        <v/>
      </c>
      <c r="BN91" s="69" t="str">
        <f t="shared" ca="1" si="76"/>
        <v/>
      </c>
      <c r="BO91" s="69" t="str">
        <f t="shared" ca="1" si="77"/>
        <v/>
      </c>
      <c r="BP91" s="69" t="str">
        <f t="shared" ca="1" si="78"/>
        <v/>
      </c>
      <c r="BQ91" s="69"/>
      <c r="BR91" s="69"/>
    </row>
    <row r="92" spans="1:70" x14ac:dyDescent="0.2">
      <c r="A92" t="e">
        <f>+#REF!</f>
        <v>#REF!</v>
      </c>
      <c r="B92" t="e">
        <f>+#REF!</f>
        <v>#REF!</v>
      </c>
      <c r="C92" s="123" t="e">
        <f>+#REF!</f>
        <v>#REF!</v>
      </c>
      <c r="D92" s="19" t="e">
        <f>+#REF!</f>
        <v>#REF!</v>
      </c>
      <c r="E92" s="114">
        <f t="shared" ca="1" si="94"/>
        <v>0</v>
      </c>
      <c r="F92" s="36">
        <f t="shared" ca="1" si="94"/>
        <v>0</v>
      </c>
      <c r="G92" s="36">
        <f t="shared" ca="1" si="94"/>
        <v>0</v>
      </c>
      <c r="H92" s="36">
        <f t="shared" ca="1" si="94"/>
        <v>0</v>
      </c>
      <c r="I92" s="36">
        <f t="shared" ca="1" si="94"/>
        <v>0</v>
      </c>
      <c r="J92" s="36">
        <f t="shared" ca="1" si="94"/>
        <v>0</v>
      </c>
      <c r="K92" s="36">
        <f t="shared" ca="1" si="94"/>
        <v>0</v>
      </c>
      <c r="L92" s="36">
        <f t="shared" ca="1" si="94"/>
        <v>0</v>
      </c>
      <c r="M92" s="36">
        <f t="shared" ca="1" si="94"/>
        <v>0</v>
      </c>
      <c r="N92" s="36">
        <f t="shared" ca="1" si="94"/>
        <v>0</v>
      </c>
      <c r="O92" s="36">
        <f t="shared" ca="1" si="95"/>
        <v>0</v>
      </c>
      <c r="P92" s="36">
        <f t="shared" ca="1" si="95"/>
        <v>0</v>
      </c>
      <c r="Q92" s="36">
        <f t="shared" ca="1" si="95"/>
        <v>0</v>
      </c>
      <c r="R92" s="36">
        <f t="shared" ca="1" si="95"/>
        <v>0</v>
      </c>
      <c r="S92" s="36">
        <f t="shared" ca="1" si="95"/>
        <v>0</v>
      </c>
      <c r="T92" s="36">
        <f t="shared" ca="1" si="95"/>
        <v>0</v>
      </c>
      <c r="U92" s="36">
        <f t="shared" ca="1" si="95"/>
        <v>0</v>
      </c>
      <c r="V92" s="36">
        <f t="shared" ca="1" si="95"/>
        <v>0</v>
      </c>
      <c r="W92" s="36">
        <f t="shared" ca="1" si="95"/>
        <v>0</v>
      </c>
      <c r="X92" s="36">
        <f t="shared" ca="1" si="95"/>
        <v>0</v>
      </c>
      <c r="Y92" s="56"/>
      <c r="Z92" s="19" t="str">
        <f t="shared" ca="1" si="79"/>
        <v/>
      </c>
      <c r="AA92" s="18" t="str">
        <f t="shared" ca="1" si="80"/>
        <v/>
      </c>
      <c r="AB92" s="56" t="str">
        <f t="shared" ca="1" si="81"/>
        <v/>
      </c>
      <c r="AC92" s="121">
        <f t="shared" ca="1" si="82"/>
        <v>0</v>
      </c>
      <c r="AD92" s="141">
        <f t="shared" ca="1" si="83"/>
        <v>0</v>
      </c>
      <c r="AE92" s="199">
        <f t="shared" ca="1" si="59"/>
        <v>0</v>
      </c>
      <c r="AF92" s="164">
        <f t="shared" ca="1" si="84"/>
        <v>0</v>
      </c>
      <c r="AG92" s="106"/>
      <c r="AH92" s="92" t="str">
        <f t="shared" ca="1" si="85"/>
        <v>No</v>
      </c>
      <c r="AI92" s="92" t="str">
        <f t="shared" ca="1" si="86"/>
        <v/>
      </c>
      <c r="AJ92" s="93" t="str">
        <f t="shared" ca="1" si="87"/>
        <v/>
      </c>
      <c r="AK92" s="93" t="str">
        <f t="shared" ca="1" si="88"/>
        <v/>
      </c>
      <c r="AL92" s="91" t="str">
        <f t="shared" ca="1" si="58"/>
        <v/>
      </c>
      <c r="AM92" s="91" t="str">
        <f t="shared" ca="1" si="58"/>
        <v/>
      </c>
      <c r="AN92" s="91" t="str">
        <f t="shared" ca="1" si="58"/>
        <v/>
      </c>
      <c r="AO92" s="91" t="str">
        <f t="shared" ca="1" si="89"/>
        <v/>
      </c>
      <c r="AP92" s="91"/>
      <c r="AR92" s="19">
        <f t="shared" si="60"/>
        <v>7</v>
      </c>
      <c r="AS92" s="18" t="e">
        <f t="shared" si="90"/>
        <v>#REF!</v>
      </c>
      <c r="AT92" s="55" t="str">
        <f ca="1">IF(Z92="","",+HLOOKUP(Z92,$E92:$X$98,$AR92,FALSE))</f>
        <v/>
      </c>
      <c r="AU92" s="55" t="str">
        <f ca="1">IF(AA92="","",+HLOOKUP(AA92,$E92:$X$98,$AR92,FALSE))</f>
        <v/>
      </c>
      <c r="AV92" s="138" t="str">
        <f ca="1">IF(AB92="","",+HLOOKUP(AB92,$E92:$X$98,$AR92,FALSE))</f>
        <v/>
      </c>
      <c r="AX92" s="69" t="str">
        <f t="shared" ca="1" si="91"/>
        <v/>
      </c>
      <c r="AY92" s="69" t="str">
        <f t="shared" ca="1" si="61"/>
        <v/>
      </c>
      <c r="AZ92" s="69" t="str">
        <f t="shared" ca="1" si="62"/>
        <v/>
      </c>
      <c r="BA92" s="69" t="str">
        <f t="shared" ca="1" si="63"/>
        <v/>
      </c>
      <c r="BB92" s="69" t="str">
        <f t="shared" ca="1" si="64"/>
        <v/>
      </c>
      <c r="BC92" s="69" t="str">
        <f t="shared" ca="1" si="65"/>
        <v/>
      </c>
      <c r="BD92" s="69" t="str">
        <f t="shared" ca="1" si="66"/>
        <v/>
      </c>
      <c r="BE92" s="69" t="str">
        <f t="shared" ca="1" si="67"/>
        <v/>
      </c>
      <c r="BF92" s="69" t="str">
        <f t="shared" ca="1" si="68"/>
        <v/>
      </c>
      <c r="BG92" s="69" t="str">
        <f t="shared" ca="1" si="69"/>
        <v/>
      </c>
      <c r="BH92" s="69" t="str">
        <f t="shared" ca="1" si="70"/>
        <v/>
      </c>
      <c r="BI92" s="69" t="str">
        <f t="shared" ca="1" si="71"/>
        <v/>
      </c>
      <c r="BJ92" s="69" t="str">
        <f t="shared" ca="1" si="72"/>
        <v/>
      </c>
      <c r="BK92" s="69" t="str">
        <f t="shared" ca="1" si="73"/>
        <v/>
      </c>
      <c r="BL92" s="69" t="str">
        <f t="shared" ca="1" si="74"/>
        <v/>
      </c>
      <c r="BM92" s="69" t="str">
        <f t="shared" ca="1" si="75"/>
        <v/>
      </c>
      <c r="BN92" s="69" t="str">
        <f t="shared" ca="1" si="76"/>
        <v/>
      </c>
      <c r="BO92" s="69" t="str">
        <f t="shared" ca="1" si="77"/>
        <v/>
      </c>
      <c r="BP92" s="69" t="str">
        <f t="shared" ca="1" si="78"/>
        <v/>
      </c>
      <c r="BQ92" s="69"/>
      <c r="BR92" s="69"/>
    </row>
    <row r="93" spans="1:70" x14ac:dyDescent="0.2">
      <c r="A93" t="e">
        <f>+#REF!</f>
        <v>#REF!</v>
      </c>
      <c r="B93" t="e">
        <f>+#REF!</f>
        <v>#REF!</v>
      </c>
      <c r="C93" s="123" t="e">
        <f>+#REF!</f>
        <v>#REF!</v>
      </c>
      <c r="D93" s="19" t="e">
        <f>+#REF!</f>
        <v>#REF!</v>
      </c>
      <c r="E93" s="114">
        <f t="shared" ca="1" si="94"/>
        <v>0</v>
      </c>
      <c r="F93" s="36">
        <f t="shared" ca="1" si="94"/>
        <v>0</v>
      </c>
      <c r="G93" s="36">
        <f t="shared" ca="1" si="94"/>
        <v>0</v>
      </c>
      <c r="H93" s="36">
        <f t="shared" ca="1" si="94"/>
        <v>0</v>
      </c>
      <c r="I93" s="36">
        <f t="shared" ca="1" si="94"/>
        <v>0</v>
      </c>
      <c r="J93" s="36">
        <f t="shared" ca="1" si="94"/>
        <v>0</v>
      </c>
      <c r="K93" s="36">
        <f t="shared" ca="1" si="94"/>
        <v>0</v>
      </c>
      <c r="L93" s="36">
        <f t="shared" ca="1" si="94"/>
        <v>0</v>
      </c>
      <c r="M93" s="36">
        <f t="shared" ca="1" si="94"/>
        <v>0</v>
      </c>
      <c r="N93" s="36">
        <f t="shared" ca="1" si="94"/>
        <v>0</v>
      </c>
      <c r="O93" s="36">
        <f t="shared" ca="1" si="95"/>
        <v>0</v>
      </c>
      <c r="P93" s="36">
        <f t="shared" ca="1" si="95"/>
        <v>0</v>
      </c>
      <c r="Q93" s="36">
        <f t="shared" ca="1" si="95"/>
        <v>0</v>
      </c>
      <c r="R93" s="36">
        <f t="shared" ca="1" si="95"/>
        <v>0</v>
      </c>
      <c r="S93" s="36">
        <f t="shared" ca="1" si="95"/>
        <v>0</v>
      </c>
      <c r="T93" s="36">
        <f t="shared" ca="1" si="95"/>
        <v>0</v>
      </c>
      <c r="U93" s="36">
        <f t="shared" ca="1" si="95"/>
        <v>0</v>
      </c>
      <c r="V93" s="36">
        <f t="shared" ca="1" si="95"/>
        <v>0</v>
      </c>
      <c r="W93" s="36">
        <f t="shared" ca="1" si="95"/>
        <v>0</v>
      </c>
      <c r="X93" s="36">
        <f t="shared" ca="1" si="95"/>
        <v>0</v>
      </c>
      <c r="Y93" s="56"/>
      <c r="Z93" s="19" t="str">
        <f t="shared" ca="1" si="79"/>
        <v/>
      </c>
      <c r="AA93" s="18" t="str">
        <f t="shared" ca="1" si="80"/>
        <v/>
      </c>
      <c r="AB93" s="56" t="str">
        <f t="shared" ca="1" si="81"/>
        <v/>
      </c>
      <c r="AC93" s="121">
        <f t="shared" ca="1" si="82"/>
        <v>0</v>
      </c>
      <c r="AD93" s="141">
        <f t="shared" ca="1" si="83"/>
        <v>0</v>
      </c>
      <c r="AE93" s="199">
        <f t="shared" ca="1" si="59"/>
        <v>0</v>
      </c>
      <c r="AF93" s="164">
        <f t="shared" ca="1" si="84"/>
        <v>0</v>
      </c>
      <c r="AG93" s="106"/>
      <c r="AH93" s="92" t="str">
        <f t="shared" ca="1" si="85"/>
        <v>No</v>
      </c>
      <c r="AI93" s="92" t="str">
        <f t="shared" ca="1" si="86"/>
        <v/>
      </c>
      <c r="AJ93" s="93" t="str">
        <f t="shared" ca="1" si="87"/>
        <v/>
      </c>
      <c r="AK93" s="93" t="str">
        <f t="shared" ca="1" si="88"/>
        <v/>
      </c>
      <c r="AL93" s="91" t="str">
        <f t="shared" ca="1" si="58"/>
        <v/>
      </c>
      <c r="AM93" s="91" t="str">
        <f t="shared" ca="1" si="58"/>
        <v/>
      </c>
      <c r="AN93" s="91" t="str">
        <f t="shared" ca="1" si="58"/>
        <v/>
      </c>
      <c r="AO93" s="91" t="str">
        <f t="shared" ca="1" si="89"/>
        <v/>
      </c>
      <c r="AP93" s="91"/>
      <c r="AR93" s="19">
        <f t="shared" si="60"/>
        <v>6</v>
      </c>
      <c r="AS93" s="18" t="e">
        <f t="shared" si="90"/>
        <v>#REF!</v>
      </c>
      <c r="AT93" s="55" t="str">
        <f ca="1">IF(Z93="","",+HLOOKUP(Z93,$E93:$X$98,$AR93,FALSE))</f>
        <v/>
      </c>
      <c r="AU93" s="55" t="str">
        <f ca="1">IF(AA93="","",+HLOOKUP(AA93,$E93:$X$98,$AR93,FALSE))</f>
        <v/>
      </c>
      <c r="AV93" s="138" t="str">
        <f ca="1">IF(AB93="","",+HLOOKUP(AB93,$E93:$X$98,$AR93,FALSE))</f>
        <v/>
      </c>
      <c r="AX93" s="69" t="str">
        <f t="shared" ca="1" si="91"/>
        <v/>
      </c>
      <c r="AY93" s="69" t="str">
        <f t="shared" ca="1" si="61"/>
        <v/>
      </c>
      <c r="AZ93" s="69" t="str">
        <f t="shared" ca="1" si="62"/>
        <v/>
      </c>
      <c r="BA93" s="69" t="str">
        <f t="shared" ca="1" si="63"/>
        <v/>
      </c>
      <c r="BB93" s="69" t="str">
        <f t="shared" ca="1" si="64"/>
        <v/>
      </c>
      <c r="BC93" s="69" t="str">
        <f t="shared" ca="1" si="65"/>
        <v/>
      </c>
      <c r="BD93" s="69" t="str">
        <f t="shared" ca="1" si="66"/>
        <v/>
      </c>
      <c r="BE93" s="69" t="str">
        <f t="shared" ca="1" si="67"/>
        <v/>
      </c>
      <c r="BF93" s="69" t="str">
        <f t="shared" ca="1" si="68"/>
        <v/>
      </c>
      <c r="BG93" s="69" t="str">
        <f t="shared" ca="1" si="69"/>
        <v/>
      </c>
      <c r="BH93" s="69" t="str">
        <f t="shared" ca="1" si="70"/>
        <v/>
      </c>
      <c r="BI93" s="69" t="str">
        <f t="shared" ca="1" si="71"/>
        <v/>
      </c>
      <c r="BJ93" s="69" t="str">
        <f t="shared" ca="1" si="72"/>
        <v/>
      </c>
      <c r="BK93" s="69" t="str">
        <f t="shared" ca="1" si="73"/>
        <v/>
      </c>
      <c r="BL93" s="69" t="str">
        <f t="shared" ca="1" si="74"/>
        <v/>
      </c>
      <c r="BM93" s="69" t="str">
        <f t="shared" ca="1" si="75"/>
        <v/>
      </c>
      <c r="BN93" s="69" t="str">
        <f t="shared" ca="1" si="76"/>
        <v/>
      </c>
      <c r="BO93" s="69" t="str">
        <f t="shared" ca="1" si="77"/>
        <v/>
      </c>
      <c r="BP93" s="69" t="str">
        <f t="shared" ca="1" si="78"/>
        <v/>
      </c>
      <c r="BQ93" s="69"/>
      <c r="BR93" s="69"/>
    </row>
    <row r="94" spans="1:70" x14ac:dyDescent="0.2">
      <c r="A94" t="e">
        <f>+#REF!</f>
        <v>#REF!</v>
      </c>
      <c r="B94" s="96" t="e">
        <f>+#REF!</f>
        <v>#REF!</v>
      </c>
      <c r="C94" s="124" t="e">
        <f>+#REF!</f>
        <v>#REF!</v>
      </c>
      <c r="D94" s="19" t="e">
        <f>+#REF!</f>
        <v>#REF!</v>
      </c>
      <c r="E94" s="115">
        <f t="shared" ca="1" si="94"/>
        <v>0</v>
      </c>
      <c r="F94" s="97">
        <f t="shared" ca="1" si="94"/>
        <v>0</v>
      </c>
      <c r="G94" s="97">
        <f t="shared" ca="1" si="94"/>
        <v>0</v>
      </c>
      <c r="H94" s="97">
        <f t="shared" ca="1" si="94"/>
        <v>0</v>
      </c>
      <c r="I94" s="97">
        <f t="shared" ca="1" si="94"/>
        <v>0</v>
      </c>
      <c r="J94" s="97">
        <f t="shared" ca="1" si="94"/>
        <v>0</v>
      </c>
      <c r="K94" s="97">
        <f t="shared" ca="1" si="94"/>
        <v>0</v>
      </c>
      <c r="L94" s="97">
        <f t="shared" ca="1" si="94"/>
        <v>0</v>
      </c>
      <c r="M94" s="97">
        <f t="shared" ca="1" si="94"/>
        <v>0</v>
      </c>
      <c r="N94" s="97">
        <f t="shared" ca="1" si="94"/>
        <v>0</v>
      </c>
      <c r="O94" s="97">
        <f t="shared" ca="1" si="95"/>
        <v>0</v>
      </c>
      <c r="P94" s="97">
        <f t="shared" ca="1" si="95"/>
        <v>0</v>
      </c>
      <c r="Q94" s="97">
        <f t="shared" ca="1" si="95"/>
        <v>0</v>
      </c>
      <c r="R94" s="97">
        <f t="shared" ca="1" si="95"/>
        <v>0</v>
      </c>
      <c r="S94" s="97">
        <f t="shared" ca="1" si="95"/>
        <v>0</v>
      </c>
      <c r="T94" s="97">
        <f t="shared" ca="1" si="95"/>
        <v>0</v>
      </c>
      <c r="U94" s="97">
        <f t="shared" ca="1" si="95"/>
        <v>0</v>
      </c>
      <c r="V94" s="97">
        <f t="shared" ca="1" si="95"/>
        <v>0</v>
      </c>
      <c r="W94" s="97">
        <f t="shared" ca="1" si="95"/>
        <v>0</v>
      </c>
      <c r="X94" s="97">
        <f t="shared" ca="1" si="95"/>
        <v>0</v>
      </c>
      <c r="Y94" s="189"/>
      <c r="Z94" s="190" t="str">
        <f t="shared" ca="1" si="79"/>
        <v/>
      </c>
      <c r="AA94" s="96" t="str">
        <f t="shared" ca="1" si="80"/>
        <v/>
      </c>
      <c r="AB94" s="189" t="str">
        <f t="shared" ca="1" si="81"/>
        <v/>
      </c>
      <c r="AC94" s="192">
        <f t="shared" ca="1" si="82"/>
        <v>0</v>
      </c>
      <c r="AD94" s="142">
        <f t="shared" ca="1" si="83"/>
        <v>0</v>
      </c>
      <c r="AE94" s="200">
        <f t="shared" ca="1" si="59"/>
        <v>0</v>
      </c>
      <c r="AF94" s="165">
        <f t="shared" ca="1" si="84"/>
        <v>0</v>
      </c>
      <c r="AG94" s="80"/>
      <c r="AH94" s="98" t="str">
        <f t="shared" ca="1" si="85"/>
        <v>No</v>
      </c>
      <c r="AI94" s="98" t="str">
        <f t="shared" ca="1" si="86"/>
        <v/>
      </c>
      <c r="AJ94" s="99" t="str">
        <f t="shared" ca="1" si="87"/>
        <v/>
      </c>
      <c r="AK94" s="99" t="str">
        <f t="shared" ca="1" si="88"/>
        <v/>
      </c>
      <c r="AL94" s="101" t="str">
        <f t="shared" ca="1" si="58"/>
        <v/>
      </c>
      <c r="AM94" s="101" t="str">
        <f t="shared" ca="1" si="58"/>
        <v/>
      </c>
      <c r="AN94" s="101" t="str">
        <f t="shared" ca="1" si="58"/>
        <v/>
      </c>
      <c r="AO94" s="101" t="str">
        <f t="shared" ca="1" si="89"/>
        <v/>
      </c>
      <c r="AP94" s="91"/>
      <c r="AR94" s="19">
        <f t="shared" si="60"/>
        <v>5</v>
      </c>
      <c r="AS94" s="18" t="e">
        <f t="shared" si="90"/>
        <v>#REF!</v>
      </c>
      <c r="AT94" s="55" t="str">
        <f ca="1">IF(Z94="","",+HLOOKUP(Z94,$E94:$X$98,$AR94,FALSE))</f>
        <v/>
      </c>
      <c r="AU94" s="55" t="str">
        <f ca="1">IF(AA94="","",+HLOOKUP(AA94,$E94:$X$98,$AR94,FALSE))</f>
        <v/>
      </c>
      <c r="AV94" s="138" t="str">
        <f ca="1">IF(AB94="","",+HLOOKUP(AB94,$E94:$X$98,$AR94,FALSE))</f>
        <v/>
      </c>
      <c r="AX94" s="69" t="str">
        <f t="shared" ca="1" si="91"/>
        <v/>
      </c>
      <c r="AY94" s="69" t="str">
        <f t="shared" ca="1" si="61"/>
        <v/>
      </c>
      <c r="AZ94" s="69" t="str">
        <f t="shared" ca="1" si="62"/>
        <v/>
      </c>
      <c r="BA94" s="69" t="str">
        <f t="shared" ca="1" si="63"/>
        <v/>
      </c>
      <c r="BB94" s="69" t="str">
        <f t="shared" ca="1" si="64"/>
        <v/>
      </c>
      <c r="BC94" s="69" t="str">
        <f t="shared" ca="1" si="65"/>
        <v/>
      </c>
      <c r="BD94" s="69" t="str">
        <f t="shared" ca="1" si="66"/>
        <v/>
      </c>
      <c r="BE94" s="69" t="str">
        <f t="shared" ca="1" si="67"/>
        <v/>
      </c>
      <c r="BF94" s="69" t="str">
        <f t="shared" ca="1" si="68"/>
        <v/>
      </c>
      <c r="BG94" s="69" t="str">
        <f t="shared" ca="1" si="69"/>
        <v/>
      </c>
      <c r="BH94" s="69" t="str">
        <f t="shared" ca="1" si="70"/>
        <v/>
      </c>
      <c r="BI94" s="69" t="str">
        <f t="shared" ca="1" si="71"/>
        <v/>
      </c>
      <c r="BJ94" s="69" t="str">
        <f t="shared" ca="1" si="72"/>
        <v/>
      </c>
      <c r="BK94" s="69" t="str">
        <f t="shared" ca="1" si="73"/>
        <v/>
      </c>
      <c r="BL94" s="69" t="str">
        <f t="shared" ca="1" si="74"/>
        <v/>
      </c>
      <c r="BM94" s="69" t="str">
        <f t="shared" ca="1" si="75"/>
        <v/>
      </c>
      <c r="BN94" s="69" t="str">
        <f t="shared" ca="1" si="76"/>
        <v/>
      </c>
      <c r="BO94" s="69" t="str">
        <f t="shared" ca="1" si="77"/>
        <v/>
      </c>
      <c r="BP94" s="69" t="str">
        <f t="shared" ca="1" si="78"/>
        <v/>
      </c>
      <c r="BQ94" s="69"/>
      <c r="BR94" s="69"/>
    </row>
    <row r="95" spans="1:70" x14ac:dyDescent="0.2">
      <c r="A95" t="e">
        <f>+#REF!</f>
        <v>#REF!</v>
      </c>
      <c r="B95" t="e">
        <f>+#REF!</f>
        <v>#REF!</v>
      </c>
      <c r="C95" s="123" t="e">
        <f>+#REF!</f>
        <v>#REF!</v>
      </c>
      <c r="D95" s="19" t="e">
        <f>+#REF!</f>
        <v>#REF!</v>
      </c>
      <c r="E95" s="114">
        <f t="shared" ca="1" si="94"/>
        <v>0</v>
      </c>
      <c r="F95" s="36">
        <f t="shared" ca="1" si="94"/>
        <v>0</v>
      </c>
      <c r="G95" s="36">
        <f t="shared" ca="1" si="94"/>
        <v>0</v>
      </c>
      <c r="H95" s="36">
        <f t="shared" ca="1" si="94"/>
        <v>0</v>
      </c>
      <c r="I95" s="36">
        <f t="shared" ca="1" si="94"/>
        <v>0</v>
      </c>
      <c r="J95" s="36">
        <f t="shared" ca="1" si="94"/>
        <v>0</v>
      </c>
      <c r="K95" s="36">
        <f t="shared" ca="1" si="94"/>
        <v>0</v>
      </c>
      <c r="L95" s="36">
        <f t="shared" ca="1" si="94"/>
        <v>0</v>
      </c>
      <c r="M95" s="36">
        <f t="shared" ca="1" si="94"/>
        <v>0</v>
      </c>
      <c r="N95" s="36">
        <f t="shared" ca="1" si="94"/>
        <v>0</v>
      </c>
      <c r="O95" s="36">
        <f t="shared" ca="1" si="95"/>
        <v>0</v>
      </c>
      <c r="P95" s="36">
        <f t="shared" ca="1" si="95"/>
        <v>0</v>
      </c>
      <c r="Q95" s="36">
        <f t="shared" ca="1" si="95"/>
        <v>0</v>
      </c>
      <c r="R95" s="36">
        <f t="shared" ca="1" si="95"/>
        <v>0</v>
      </c>
      <c r="S95" s="36">
        <f t="shared" ca="1" si="95"/>
        <v>0</v>
      </c>
      <c r="T95" s="36">
        <f t="shared" ca="1" si="95"/>
        <v>0</v>
      </c>
      <c r="U95" s="36">
        <f t="shared" ca="1" si="95"/>
        <v>0</v>
      </c>
      <c r="V95" s="36">
        <f t="shared" ca="1" si="95"/>
        <v>0</v>
      </c>
      <c r="W95" s="36">
        <f t="shared" ca="1" si="95"/>
        <v>0</v>
      </c>
      <c r="X95" s="36">
        <f t="shared" ca="1" si="95"/>
        <v>0</v>
      </c>
      <c r="Y95" s="56"/>
      <c r="Z95" s="19" t="str">
        <f t="shared" ca="1" si="79"/>
        <v/>
      </c>
      <c r="AA95" s="18" t="str">
        <f t="shared" ca="1" si="80"/>
        <v/>
      </c>
      <c r="AB95" s="56" t="str">
        <f t="shared" ca="1" si="81"/>
        <v/>
      </c>
      <c r="AC95" s="121">
        <f t="shared" ca="1" si="82"/>
        <v>0</v>
      </c>
      <c r="AD95" s="141">
        <f t="shared" ca="1" si="83"/>
        <v>0</v>
      </c>
      <c r="AE95" s="199">
        <f t="shared" ca="1" si="59"/>
        <v>0</v>
      </c>
      <c r="AF95" s="164">
        <f t="shared" ca="1" si="84"/>
        <v>0</v>
      </c>
      <c r="AG95" s="106"/>
      <c r="AH95" s="92" t="str">
        <f t="shared" ca="1" si="85"/>
        <v>No</v>
      </c>
      <c r="AI95" s="92" t="str">
        <f t="shared" ca="1" si="86"/>
        <v/>
      </c>
      <c r="AJ95" s="93" t="str">
        <f t="shared" ca="1" si="87"/>
        <v/>
      </c>
      <c r="AK95" s="93" t="str">
        <f t="shared" ca="1" si="88"/>
        <v/>
      </c>
      <c r="AL95" s="91" t="str">
        <f t="shared" ca="1" si="58"/>
        <v/>
      </c>
      <c r="AM95" s="91" t="str">
        <f t="shared" ca="1" si="58"/>
        <v/>
      </c>
      <c r="AN95" s="91" t="str">
        <f t="shared" ca="1" si="58"/>
        <v/>
      </c>
      <c r="AO95" s="91" t="str">
        <f t="shared" ca="1" si="89"/>
        <v/>
      </c>
      <c r="AP95" s="91"/>
      <c r="AR95" s="19">
        <f t="shared" si="60"/>
        <v>4</v>
      </c>
      <c r="AS95" s="18" t="e">
        <f t="shared" si="90"/>
        <v>#REF!</v>
      </c>
      <c r="AT95" s="55" t="str">
        <f ca="1">IF(Z95="","",+HLOOKUP(Z95,$E95:$X$98,$AR95,FALSE))</f>
        <v/>
      </c>
      <c r="AU95" s="55" t="str">
        <f ca="1">IF(AA95="","",+HLOOKUP(AA95,$E95:$X$98,$AR95,FALSE))</f>
        <v/>
      </c>
      <c r="AV95" s="138" t="str">
        <f ca="1">IF(AB95="","",+HLOOKUP(AB95,$E95:$X$98,$AR95,FALSE))</f>
        <v/>
      </c>
      <c r="AX95" s="69" t="str">
        <f t="shared" ca="1" si="91"/>
        <v/>
      </c>
      <c r="AY95" s="69" t="str">
        <f t="shared" ca="1" si="61"/>
        <v/>
      </c>
      <c r="AZ95" s="69" t="str">
        <f t="shared" ca="1" si="62"/>
        <v/>
      </c>
      <c r="BA95" s="69" t="str">
        <f t="shared" ca="1" si="63"/>
        <v/>
      </c>
      <c r="BB95" s="69" t="str">
        <f t="shared" ca="1" si="64"/>
        <v/>
      </c>
      <c r="BC95" s="69" t="str">
        <f t="shared" ca="1" si="65"/>
        <v/>
      </c>
      <c r="BD95" s="69" t="str">
        <f t="shared" ca="1" si="66"/>
        <v/>
      </c>
      <c r="BE95" s="69" t="str">
        <f t="shared" ca="1" si="67"/>
        <v/>
      </c>
      <c r="BF95" s="69" t="str">
        <f t="shared" ca="1" si="68"/>
        <v/>
      </c>
      <c r="BG95" s="69" t="str">
        <f t="shared" ca="1" si="69"/>
        <v/>
      </c>
      <c r="BH95" s="69" t="str">
        <f t="shared" ca="1" si="70"/>
        <v/>
      </c>
      <c r="BI95" s="69" t="str">
        <f t="shared" ca="1" si="71"/>
        <v/>
      </c>
      <c r="BJ95" s="69" t="str">
        <f t="shared" ca="1" si="72"/>
        <v/>
      </c>
      <c r="BK95" s="69" t="str">
        <f t="shared" ca="1" si="73"/>
        <v/>
      </c>
      <c r="BL95" s="69" t="str">
        <f t="shared" ca="1" si="74"/>
        <v/>
      </c>
      <c r="BM95" s="69" t="str">
        <f t="shared" ca="1" si="75"/>
        <v/>
      </c>
      <c r="BN95" s="69" t="str">
        <f t="shared" ca="1" si="76"/>
        <v/>
      </c>
      <c r="BO95" s="69" t="str">
        <f t="shared" ca="1" si="77"/>
        <v/>
      </c>
      <c r="BP95" s="69" t="str">
        <f t="shared" ca="1" si="78"/>
        <v/>
      </c>
      <c r="BQ95" s="69"/>
      <c r="BR95" s="69"/>
    </row>
    <row r="96" spans="1:70" x14ac:dyDescent="0.2">
      <c r="A96" t="e">
        <f>+#REF!</f>
        <v>#REF!</v>
      </c>
      <c r="B96" t="e">
        <f>+#REF!</f>
        <v>#REF!</v>
      </c>
      <c r="C96" s="123" t="e">
        <f>+#REF!</f>
        <v>#REF!</v>
      </c>
      <c r="D96" s="19"/>
      <c r="E96" s="114">
        <f t="shared" ca="1" si="94"/>
        <v>0</v>
      </c>
      <c r="F96" s="36">
        <f t="shared" ca="1" si="94"/>
        <v>0</v>
      </c>
      <c r="G96" s="36">
        <f t="shared" ca="1" si="94"/>
        <v>0</v>
      </c>
      <c r="H96" s="36">
        <f t="shared" ca="1" si="94"/>
        <v>0</v>
      </c>
      <c r="I96" s="36">
        <f t="shared" ca="1" si="94"/>
        <v>0</v>
      </c>
      <c r="J96" s="36">
        <f t="shared" ca="1" si="94"/>
        <v>0</v>
      </c>
      <c r="K96" s="36">
        <f t="shared" ca="1" si="94"/>
        <v>0</v>
      </c>
      <c r="L96" s="36">
        <f t="shared" ca="1" si="94"/>
        <v>0</v>
      </c>
      <c r="M96" s="36">
        <f t="shared" ca="1" si="94"/>
        <v>0</v>
      </c>
      <c r="N96" s="36">
        <f t="shared" ca="1" si="94"/>
        <v>0</v>
      </c>
      <c r="O96" s="36">
        <f t="shared" ca="1" si="95"/>
        <v>0</v>
      </c>
      <c r="P96" s="36">
        <f t="shared" ca="1" si="95"/>
        <v>0</v>
      </c>
      <c r="Q96" s="36">
        <f t="shared" ca="1" si="95"/>
        <v>0</v>
      </c>
      <c r="R96" s="36">
        <f t="shared" ca="1" si="95"/>
        <v>0</v>
      </c>
      <c r="S96" s="36">
        <f t="shared" ca="1" si="95"/>
        <v>0</v>
      </c>
      <c r="T96" s="36">
        <f t="shared" ca="1" si="95"/>
        <v>0</v>
      </c>
      <c r="U96" s="36">
        <f t="shared" ca="1" si="95"/>
        <v>0</v>
      </c>
      <c r="V96" s="36">
        <f t="shared" ca="1" si="95"/>
        <v>0</v>
      </c>
      <c r="W96" s="36">
        <f t="shared" ca="1" si="95"/>
        <v>0</v>
      </c>
      <c r="X96" s="36">
        <f t="shared" ca="1" si="95"/>
        <v>0</v>
      </c>
      <c r="Y96" s="56"/>
      <c r="Z96" s="19" t="str">
        <f t="shared" ca="1" si="79"/>
        <v/>
      </c>
      <c r="AA96" s="18" t="str">
        <f t="shared" ca="1" si="80"/>
        <v/>
      </c>
      <c r="AB96" s="56" t="str">
        <f t="shared" ca="1" si="81"/>
        <v/>
      </c>
      <c r="AC96" s="121">
        <f t="shared" ca="1" si="82"/>
        <v>0</v>
      </c>
      <c r="AD96" s="141">
        <f t="shared" ca="1" si="83"/>
        <v>0</v>
      </c>
      <c r="AE96" s="199">
        <f t="shared" ca="1" si="59"/>
        <v>0</v>
      </c>
      <c r="AF96" s="164">
        <f t="shared" ca="1" si="84"/>
        <v>0</v>
      </c>
      <c r="AG96" s="106"/>
      <c r="AH96" s="92" t="str">
        <f t="shared" ca="1" si="85"/>
        <v>No</v>
      </c>
      <c r="AI96" s="92" t="str">
        <f t="shared" ca="1" si="86"/>
        <v/>
      </c>
      <c r="AJ96" s="93" t="str">
        <f t="shared" ca="1" si="87"/>
        <v/>
      </c>
      <c r="AK96" s="93" t="str">
        <f t="shared" ca="1" si="88"/>
        <v/>
      </c>
      <c r="AL96" s="91" t="str">
        <f t="shared" ca="1" si="58"/>
        <v/>
      </c>
      <c r="AM96" s="91" t="str">
        <f t="shared" ca="1" si="58"/>
        <v/>
      </c>
      <c r="AN96" s="91" t="str">
        <f t="shared" ca="1" si="58"/>
        <v/>
      </c>
      <c r="AO96" s="91" t="str">
        <f t="shared" ca="1" si="89"/>
        <v/>
      </c>
      <c r="AP96" s="91"/>
      <c r="AR96" s="19">
        <f t="shared" si="60"/>
        <v>3</v>
      </c>
      <c r="AS96" s="18" t="e">
        <f t="shared" si="90"/>
        <v>#REF!</v>
      </c>
      <c r="AT96" s="55" t="str">
        <f ca="1">IF(Z96="","",+HLOOKUP(Z96,$E96:$X$98,$AR96,FALSE))</f>
        <v/>
      </c>
      <c r="AU96" s="55" t="str">
        <f ca="1">IF(AA96="","",+HLOOKUP(AA96,$E96:$X$98,$AR96,FALSE))</f>
        <v/>
      </c>
      <c r="AV96" s="138" t="str">
        <f ca="1">IF(AB96="","",+HLOOKUP(AB96,$E96:$X$98,$AR96,FALSE))</f>
        <v/>
      </c>
      <c r="AX96" s="69" t="str">
        <f t="shared" ca="1" si="91"/>
        <v/>
      </c>
      <c r="AY96" s="69" t="str">
        <f t="shared" ca="1" si="61"/>
        <v/>
      </c>
      <c r="AZ96" s="69" t="str">
        <f t="shared" ca="1" si="62"/>
        <v/>
      </c>
      <c r="BA96" s="69" t="str">
        <f t="shared" ca="1" si="63"/>
        <v/>
      </c>
      <c r="BB96" s="69" t="str">
        <f t="shared" ca="1" si="64"/>
        <v/>
      </c>
      <c r="BC96" s="69" t="str">
        <f t="shared" ca="1" si="65"/>
        <v/>
      </c>
      <c r="BD96" s="69" t="str">
        <f t="shared" ca="1" si="66"/>
        <v/>
      </c>
      <c r="BE96" s="69" t="str">
        <f t="shared" ca="1" si="67"/>
        <v/>
      </c>
      <c r="BF96" s="69" t="str">
        <f t="shared" ca="1" si="68"/>
        <v/>
      </c>
      <c r="BG96" s="69" t="str">
        <f t="shared" ca="1" si="69"/>
        <v/>
      </c>
      <c r="BH96" s="69" t="str">
        <f t="shared" ca="1" si="70"/>
        <v/>
      </c>
      <c r="BI96" s="69" t="str">
        <f t="shared" ca="1" si="71"/>
        <v/>
      </c>
      <c r="BJ96" s="69" t="str">
        <f t="shared" ca="1" si="72"/>
        <v/>
      </c>
      <c r="BK96" s="69" t="str">
        <f t="shared" ca="1" si="73"/>
        <v/>
      </c>
      <c r="BL96" s="69" t="str">
        <f t="shared" ca="1" si="74"/>
        <v/>
      </c>
      <c r="BM96" s="69" t="str">
        <f t="shared" ca="1" si="75"/>
        <v/>
      </c>
      <c r="BN96" s="69" t="str">
        <f t="shared" ca="1" si="76"/>
        <v/>
      </c>
      <c r="BO96" s="69" t="str">
        <f t="shared" ca="1" si="77"/>
        <v/>
      </c>
      <c r="BP96" s="69" t="str">
        <f t="shared" ca="1" si="78"/>
        <v/>
      </c>
      <c r="BQ96" s="69"/>
      <c r="BR96" s="69"/>
    </row>
    <row r="97" spans="1:70" ht="13.5" thickBot="1" x14ac:dyDescent="0.25">
      <c r="A97" t="e">
        <f>+#REF!</f>
        <v>#REF!</v>
      </c>
      <c r="B97" s="96" t="e">
        <f>+#REF!</f>
        <v>#REF!</v>
      </c>
      <c r="C97" s="125" t="e">
        <f>+#REF!</f>
        <v>#REF!</v>
      </c>
      <c r="D97" s="53"/>
      <c r="E97" s="116">
        <f t="shared" ca="1" si="94"/>
        <v>0</v>
      </c>
      <c r="F97" s="113">
        <f t="shared" ca="1" si="94"/>
        <v>0</v>
      </c>
      <c r="G97" s="113">
        <f t="shared" ca="1" si="94"/>
        <v>0</v>
      </c>
      <c r="H97" s="113">
        <f t="shared" ca="1" si="94"/>
        <v>0</v>
      </c>
      <c r="I97" s="113">
        <f t="shared" ca="1" si="94"/>
        <v>0</v>
      </c>
      <c r="J97" s="113">
        <f t="shared" ca="1" si="94"/>
        <v>0</v>
      </c>
      <c r="K97" s="113">
        <f t="shared" ca="1" si="94"/>
        <v>0</v>
      </c>
      <c r="L97" s="113">
        <f t="shared" ca="1" si="94"/>
        <v>0</v>
      </c>
      <c r="M97" s="113">
        <f t="shared" ca="1" si="94"/>
        <v>0</v>
      </c>
      <c r="N97" s="113">
        <f t="shared" ca="1" si="94"/>
        <v>0</v>
      </c>
      <c r="O97" s="113">
        <f t="shared" ca="1" si="95"/>
        <v>0</v>
      </c>
      <c r="P97" s="113">
        <f t="shared" ca="1" si="95"/>
        <v>0</v>
      </c>
      <c r="Q97" s="113">
        <f t="shared" ca="1" si="95"/>
        <v>0</v>
      </c>
      <c r="R97" s="113">
        <f t="shared" ca="1" si="95"/>
        <v>0</v>
      </c>
      <c r="S97" s="113">
        <f t="shared" ca="1" si="95"/>
        <v>0</v>
      </c>
      <c r="T97" s="113">
        <f t="shared" ca="1" si="95"/>
        <v>0</v>
      </c>
      <c r="U97" s="113">
        <f t="shared" ca="1" si="95"/>
        <v>0</v>
      </c>
      <c r="V97" s="113">
        <f t="shared" ca="1" si="95"/>
        <v>0</v>
      </c>
      <c r="W97" s="113">
        <f t="shared" ca="1" si="95"/>
        <v>0</v>
      </c>
      <c r="X97" s="113">
        <f t="shared" ca="1" si="95"/>
        <v>0</v>
      </c>
      <c r="Y97" s="58"/>
      <c r="Z97" s="53" t="str">
        <f t="shared" ca="1" si="79"/>
        <v/>
      </c>
      <c r="AA97" s="57" t="str">
        <f t="shared" ca="1" si="80"/>
        <v/>
      </c>
      <c r="AB97" s="58" t="str">
        <f t="shared" ca="1" si="81"/>
        <v/>
      </c>
      <c r="AC97" s="193">
        <f t="shared" ca="1" si="82"/>
        <v>0</v>
      </c>
      <c r="AD97" s="143">
        <f t="shared" ca="1" si="83"/>
        <v>0</v>
      </c>
      <c r="AE97" s="201">
        <f t="shared" ca="1" si="59"/>
        <v>0</v>
      </c>
      <c r="AF97" s="196">
        <f t="shared" ca="1" si="84"/>
        <v>0</v>
      </c>
      <c r="AG97" s="80"/>
      <c r="AH97" s="98" t="str">
        <f t="shared" ca="1" si="85"/>
        <v>No</v>
      </c>
      <c r="AI97" s="98" t="str">
        <f t="shared" ca="1" si="86"/>
        <v/>
      </c>
      <c r="AJ97" s="99" t="str">
        <f t="shared" ca="1" si="87"/>
        <v/>
      </c>
      <c r="AK97" s="99" t="str">
        <f t="shared" ca="1" si="88"/>
        <v/>
      </c>
      <c r="AL97" s="101" t="str">
        <f t="shared" ca="1" si="58"/>
        <v/>
      </c>
      <c r="AM97" s="101" t="str">
        <f t="shared" ca="1" si="58"/>
        <v/>
      </c>
      <c r="AN97" s="101" t="str">
        <f t="shared" ca="1" si="58"/>
        <v/>
      </c>
      <c r="AO97" s="101" t="str">
        <f t="shared" ca="1" si="89"/>
        <v/>
      </c>
      <c r="AP97" s="91"/>
      <c r="AR97" s="19">
        <f>+AR98+1</f>
        <v>2</v>
      </c>
      <c r="AS97" s="18" t="e">
        <f t="shared" si="90"/>
        <v>#REF!</v>
      </c>
      <c r="AT97" s="55" t="str">
        <f ca="1">IF(Z97="","",+HLOOKUP(Z97,$E97:$X$98,$AR97,FALSE))</f>
        <v/>
      </c>
      <c r="AU97" s="55" t="str">
        <f ca="1">IF(AA97="","",+HLOOKUP(AA97,$E97:$X$98,$AR97,FALSE))</f>
        <v/>
      </c>
      <c r="AV97" s="138" t="str">
        <f ca="1">IF(AB97="","",+HLOOKUP(AB97,$E97:$X$98,$AR97,FALSE))</f>
        <v/>
      </c>
      <c r="AX97" s="69" t="str">
        <f t="shared" ca="1" si="91"/>
        <v/>
      </c>
      <c r="AY97" s="69" t="str">
        <f t="shared" ca="1" si="61"/>
        <v/>
      </c>
      <c r="AZ97" s="69" t="str">
        <f t="shared" ca="1" si="62"/>
        <v/>
      </c>
      <c r="BA97" s="69" t="str">
        <f t="shared" ca="1" si="63"/>
        <v/>
      </c>
      <c r="BB97" s="69" t="str">
        <f t="shared" ca="1" si="64"/>
        <v/>
      </c>
      <c r="BC97" s="69" t="str">
        <f t="shared" ca="1" si="65"/>
        <v/>
      </c>
      <c r="BD97" s="69" t="str">
        <f t="shared" ca="1" si="66"/>
        <v/>
      </c>
      <c r="BE97" s="69" t="str">
        <f t="shared" ca="1" si="67"/>
        <v/>
      </c>
      <c r="BF97" s="69" t="str">
        <f t="shared" ca="1" si="68"/>
        <v/>
      </c>
      <c r="BG97" s="69" t="str">
        <f t="shared" ca="1" si="69"/>
        <v/>
      </c>
      <c r="BH97" s="69" t="str">
        <f t="shared" ca="1" si="70"/>
        <v/>
      </c>
      <c r="BI97" s="69" t="str">
        <f t="shared" ca="1" si="71"/>
        <v/>
      </c>
      <c r="BJ97" s="69" t="str">
        <f t="shared" ca="1" si="72"/>
        <v/>
      </c>
      <c r="BK97" s="69" t="str">
        <f t="shared" ca="1" si="73"/>
        <v/>
      </c>
      <c r="BL97" s="69" t="str">
        <f t="shared" ca="1" si="74"/>
        <v/>
      </c>
      <c r="BM97" s="69" t="str">
        <f t="shared" ca="1" si="75"/>
        <v/>
      </c>
      <c r="BN97" s="69" t="str">
        <f t="shared" ca="1" si="76"/>
        <v/>
      </c>
      <c r="BO97" s="69" t="str">
        <f t="shared" ca="1" si="77"/>
        <v/>
      </c>
      <c r="BP97" s="69" t="str">
        <f t="shared" ca="1" si="78"/>
        <v/>
      </c>
      <c r="BQ97" s="69"/>
      <c r="BR97" s="69"/>
    </row>
    <row r="98" spans="1:70" ht="13.5" thickBot="1" x14ac:dyDescent="0.25">
      <c r="E98" s="90" t="e">
        <f>+E9</f>
        <v>#REF!</v>
      </c>
      <c r="F98" s="90" t="str">
        <f ca="1">+F9</f>
        <v>4.8k</v>
      </c>
      <c r="G98" s="90" t="str">
        <f ca="1">+G9</f>
        <v>4.3k</v>
      </c>
      <c r="H98" s="90" t="e">
        <f>+H9</f>
        <v>#REF!</v>
      </c>
      <c r="I98" s="90" t="str">
        <f>+I9</f>
        <v>2k</v>
      </c>
      <c r="J98" s="90" t="e">
        <f t="shared" ref="J98:Y98" si="96">+J9</f>
        <v>#REF!</v>
      </c>
      <c r="K98" s="90" t="e">
        <f t="shared" si="96"/>
        <v>#REF!</v>
      </c>
      <c r="L98" s="90" t="e">
        <f t="shared" si="96"/>
        <v>#REF!</v>
      </c>
      <c r="M98" s="90" t="e">
        <f t="shared" si="96"/>
        <v>#REF!</v>
      </c>
      <c r="N98" s="90" t="e">
        <f t="shared" si="96"/>
        <v>#REF!</v>
      </c>
      <c r="O98" s="90" t="e">
        <f t="shared" si="96"/>
        <v>#REF!</v>
      </c>
      <c r="P98" s="90" t="e">
        <f t="shared" si="96"/>
        <v>#REF!</v>
      </c>
      <c r="Q98" s="90" t="e">
        <f t="shared" si="96"/>
        <v>#REF!</v>
      </c>
      <c r="R98" s="90" t="e">
        <f t="shared" si="96"/>
        <v>#REF!</v>
      </c>
      <c r="S98" s="90" t="e">
        <f t="shared" si="96"/>
        <v>#REF!</v>
      </c>
      <c r="T98" s="90" t="e">
        <f t="shared" si="96"/>
        <v>#REF!</v>
      </c>
      <c r="U98" s="90" t="e">
        <f t="shared" si="96"/>
        <v>#REF!</v>
      </c>
      <c r="V98" s="90" t="e">
        <f t="shared" si="96"/>
        <v>#REF!</v>
      </c>
      <c r="W98" s="90" t="e">
        <f t="shared" si="96"/>
        <v>#REF!</v>
      </c>
      <c r="X98" s="90" t="e">
        <f t="shared" si="96"/>
        <v>#REF!</v>
      </c>
      <c r="Y98" s="69">
        <f t="shared" si="96"/>
        <v>0</v>
      </c>
      <c r="Z98" s="69"/>
      <c r="AA98" s="69"/>
      <c r="AB98" s="69"/>
      <c r="AD98" s="69"/>
      <c r="AE98" s="69"/>
      <c r="AF98" s="69"/>
      <c r="AG98" s="106"/>
      <c r="AH98" s="127"/>
      <c r="AI98" s="127"/>
      <c r="AJ98" s="128"/>
      <c r="AK98" s="128"/>
      <c r="AL98" s="129"/>
      <c r="AM98" s="129"/>
      <c r="AN98" s="129"/>
      <c r="AO98" s="129"/>
      <c r="AP98" s="129"/>
      <c r="AR98" s="53">
        <v>1</v>
      </c>
      <c r="AS98" s="57"/>
      <c r="AT98" s="146"/>
      <c r="AU98" s="146"/>
      <c r="AV98" s="147"/>
    </row>
    <row r="99" spans="1:70" x14ac:dyDescent="0.2">
      <c r="C99" s="202" t="s">
        <v>131</v>
      </c>
      <c r="D99" s="202"/>
      <c r="E99" s="184">
        <f ca="1">+SUM(E11:E97)</f>
        <v>0</v>
      </c>
      <c r="F99" s="184">
        <f t="shared" ref="F99:X99" ca="1" si="97">+SUM(F11:F97)</f>
        <v>0</v>
      </c>
      <c r="G99" s="184">
        <f t="shared" ca="1" si="97"/>
        <v>0</v>
      </c>
      <c r="H99" s="184">
        <f t="shared" ca="1" si="97"/>
        <v>0</v>
      </c>
      <c r="I99" s="184">
        <f t="shared" ca="1" si="97"/>
        <v>0</v>
      </c>
      <c r="J99" s="184">
        <f t="shared" ca="1" si="97"/>
        <v>0</v>
      </c>
      <c r="K99" s="184">
        <f t="shared" ca="1" si="97"/>
        <v>0</v>
      </c>
      <c r="L99" s="184">
        <f t="shared" ca="1" si="97"/>
        <v>0</v>
      </c>
      <c r="M99" s="184">
        <f t="shared" ca="1" si="97"/>
        <v>0</v>
      </c>
      <c r="N99" s="184">
        <f t="shared" ca="1" si="97"/>
        <v>0</v>
      </c>
      <c r="O99" s="184">
        <f t="shared" ca="1" si="97"/>
        <v>0</v>
      </c>
      <c r="P99" s="184">
        <f t="shared" ca="1" si="97"/>
        <v>0</v>
      </c>
      <c r="Q99" s="184">
        <f t="shared" ca="1" si="97"/>
        <v>0</v>
      </c>
      <c r="R99" s="184">
        <f t="shared" ca="1" si="97"/>
        <v>0</v>
      </c>
      <c r="S99" s="184">
        <f t="shared" ca="1" si="97"/>
        <v>0</v>
      </c>
      <c r="T99" s="184">
        <f t="shared" ca="1" si="97"/>
        <v>0</v>
      </c>
      <c r="U99" s="184">
        <f t="shared" ca="1" si="97"/>
        <v>0</v>
      </c>
      <c r="V99" s="184">
        <f t="shared" ca="1" si="97"/>
        <v>0</v>
      </c>
      <c r="W99" s="184">
        <f t="shared" ca="1" si="97"/>
        <v>0</v>
      </c>
      <c r="X99" s="184">
        <f t="shared" ca="1" si="97"/>
        <v>0</v>
      </c>
      <c r="Y99" s="185"/>
      <c r="Z99" s="184">
        <f ca="1">+SUM(E99:X99)</f>
        <v>0</v>
      </c>
    </row>
    <row r="100" spans="1:70" x14ac:dyDescent="0.2">
      <c r="B100" s="18"/>
      <c r="C100" s="202" t="s">
        <v>132</v>
      </c>
      <c r="D100" s="202"/>
      <c r="E100" s="184">
        <v>236.95699999999999</v>
      </c>
      <c r="F100" s="184">
        <v>619.50499999999988</v>
      </c>
      <c r="G100" s="184">
        <v>687.61800000000005</v>
      </c>
      <c r="H100" s="184">
        <v>511.07299999999998</v>
      </c>
      <c r="I100" s="184">
        <v>1678.2439999999999</v>
      </c>
      <c r="J100" s="184">
        <v>220.30600000000001</v>
      </c>
      <c r="K100" s="184">
        <v>852.11599999999987</v>
      </c>
      <c r="L100" s="184">
        <v>473.983</v>
      </c>
      <c r="M100" s="184">
        <v>634.81000000000006</v>
      </c>
      <c r="N100" s="184">
        <v>673.66599999999994</v>
      </c>
      <c r="O100" s="184">
        <v>589.34999999999991</v>
      </c>
      <c r="P100" s="184">
        <v>1190.4250000000002</v>
      </c>
      <c r="Q100" s="184">
        <v>361.08800000000002</v>
      </c>
      <c r="R100" s="184">
        <v>2028.4589999999998</v>
      </c>
      <c r="S100" s="184">
        <v>1094.3030000000001</v>
      </c>
      <c r="T100" s="184">
        <v>949.68999999999983</v>
      </c>
      <c r="U100" s="184">
        <v>1318.6610000000003</v>
      </c>
      <c r="V100" s="184">
        <v>1001.266</v>
      </c>
      <c r="W100" s="184">
        <v>0</v>
      </c>
      <c r="X100" s="184">
        <v>0</v>
      </c>
      <c r="Y100" s="184"/>
      <c r="Z100" s="184">
        <v>15121.519999999999</v>
      </c>
    </row>
    <row r="101" spans="1:70" x14ac:dyDescent="0.2">
      <c r="C101" s="108" t="s">
        <v>166</v>
      </c>
      <c r="D101" s="108"/>
      <c r="E101" s="109" t="e">
        <f>+E$9&amp;"!"&amp;$C101</f>
        <v>#REF!</v>
      </c>
      <c r="F101" s="109" t="str">
        <f t="shared" ref="F101:X102" ca="1" si="98">+F$9&amp;"!"&amp;$C101</f>
        <v>4.8k!$B$11:$O$60</v>
      </c>
      <c r="G101" s="109" t="str">
        <f t="shared" ca="1" si="98"/>
        <v>4.3k!$B$11:$O$60</v>
      </c>
      <c r="H101" s="109" t="e">
        <f t="shared" si="98"/>
        <v>#REF!</v>
      </c>
      <c r="I101" s="109" t="str">
        <f t="shared" si="98"/>
        <v>2k!$B$11:$O$60</v>
      </c>
      <c r="J101" s="109" t="e">
        <f t="shared" si="98"/>
        <v>#REF!</v>
      </c>
      <c r="K101" s="109" t="e">
        <f t="shared" si="98"/>
        <v>#REF!</v>
      </c>
      <c r="L101" s="109" t="e">
        <f t="shared" si="98"/>
        <v>#REF!</v>
      </c>
      <c r="M101" s="109" t="e">
        <f t="shared" si="98"/>
        <v>#REF!</v>
      </c>
      <c r="N101" s="109" t="e">
        <f t="shared" si="98"/>
        <v>#REF!</v>
      </c>
      <c r="O101" s="109" t="e">
        <f t="shared" si="98"/>
        <v>#REF!</v>
      </c>
      <c r="P101" s="109" t="e">
        <f t="shared" si="98"/>
        <v>#REF!</v>
      </c>
      <c r="Q101" s="109" t="e">
        <f t="shared" si="98"/>
        <v>#REF!</v>
      </c>
      <c r="R101" s="109" t="e">
        <f t="shared" si="98"/>
        <v>#REF!</v>
      </c>
      <c r="S101" s="109" t="e">
        <f t="shared" si="98"/>
        <v>#REF!</v>
      </c>
      <c r="T101" s="109" t="e">
        <f t="shared" si="98"/>
        <v>#REF!</v>
      </c>
      <c r="U101" s="109" t="e">
        <f t="shared" si="98"/>
        <v>#REF!</v>
      </c>
      <c r="V101" s="109" t="e">
        <f t="shared" si="98"/>
        <v>#REF!</v>
      </c>
      <c r="W101" s="109" t="e">
        <f t="shared" si="98"/>
        <v>#REF!</v>
      </c>
      <c r="X101" s="109" t="e">
        <f t="shared" si="98"/>
        <v>#REF!</v>
      </c>
      <c r="Y101" s="9"/>
      <c r="Z101" s="9"/>
    </row>
    <row r="102" spans="1:70" x14ac:dyDescent="0.2">
      <c r="C102" s="108" t="s">
        <v>63</v>
      </c>
      <c r="D102" s="108"/>
      <c r="E102" s="109" t="e">
        <f>+E$9&amp;"!"&amp;$C102</f>
        <v>#REF!</v>
      </c>
      <c r="F102" s="109" t="str">
        <f t="shared" ca="1" si="98"/>
        <v>4.8k!$B$11:$B$60</v>
      </c>
      <c r="G102" s="109" t="str">
        <f t="shared" ca="1" si="98"/>
        <v>4.3k!$B$11:$B$60</v>
      </c>
      <c r="H102" s="109" t="e">
        <f t="shared" si="98"/>
        <v>#REF!</v>
      </c>
      <c r="I102" s="109" t="str">
        <f t="shared" si="98"/>
        <v>2k!$B$11:$B$60</v>
      </c>
      <c r="J102" s="109" t="e">
        <f t="shared" si="98"/>
        <v>#REF!</v>
      </c>
      <c r="K102" s="109" t="e">
        <f t="shared" si="98"/>
        <v>#REF!</v>
      </c>
      <c r="L102" s="109" t="e">
        <f t="shared" si="98"/>
        <v>#REF!</v>
      </c>
      <c r="M102" s="109" t="e">
        <f t="shared" si="98"/>
        <v>#REF!</v>
      </c>
      <c r="N102" s="109" t="e">
        <f t="shared" si="98"/>
        <v>#REF!</v>
      </c>
      <c r="O102" s="109" t="e">
        <f t="shared" si="98"/>
        <v>#REF!</v>
      </c>
      <c r="P102" s="109" t="e">
        <f t="shared" si="98"/>
        <v>#REF!</v>
      </c>
      <c r="Q102" s="109" t="e">
        <f t="shared" si="98"/>
        <v>#REF!</v>
      </c>
      <c r="R102" s="109" t="e">
        <f t="shared" si="98"/>
        <v>#REF!</v>
      </c>
      <c r="S102" s="109" t="e">
        <f t="shared" si="98"/>
        <v>#REF!</v>
      </c>
      <c r="T102" s="109" t="e">
        <f t="shared" si="98"/>
        <v>#REF!</v>
      </c>
      <c r="U102" s="109" t="e">
        <f t="shared" si="98"/>
        <v>#REF!</v>
      </c>
      <c r="V102" s="109" t="e">
        <f t="shared" si="98"/>
        <v>#REF!</v>
      </c>
      <c r="W102" s="109" t="e">
        <f t="shared" si="98"/>
        <v>#REF!</v>
      </c>
      <c r="X102" s="109" t="e">
        <f t="shared" si="98"/>
        <v>#REF!</v>
      </c>
      <c r="Y102" s="9"/>
      <c r="Z102" s="9"/>
    </row>
    <row r="104" spans="1:70" x14ac:dyDescent="0.2">
      <c r="AA104" s="69"/>
    </row>
    <row r="105" spans="1:70" x14ac:dyDescent="0.2">
      <c r="C105" s="111" t="s">
        <v>64</v>
      </c>
      <c r="D105" s="111"/>
      <c r="E105" s="110" t="e">
        <f t="shared" ref="E105:L112" ca="1" si="99">INDEX(INDIRECT(E$101),MATCH($B11,INDIRECT(E$102),0),13)</f>
        <v>#REF!</v>
      </c>
      <c r="F105" s="110" t="e">
        <f t="shared" ca="1" si="99"/>
        <v>#REF!</v>
      </c>
      <c r="G105" s="110" t="e">
        <f t="shared" ca="1" si="99"/>
        <v>#REF!</v>
      </c>
      <c r="H105" s="110" t="e">
        <f t="shared" ca="1" si="99"/>
        <v>#REF!</v>
      </c>
      <c r="I105" s="110" t="e">
        <f t="shared" ca="1" si="99"/>
        <v>#REF!</v>
      </c>
      <c r="J105" s="110" t="e">
        <f t="shared" ca="1" si="99"/>
        <v>#REF!</v>
      </c>
      <c r="K105" s="110" t="e">
        <f t="shared" ca="1" si="99"/>
        <v>#REF!</v>
      </c>
      <c r="L105" s="110" t="e">
        <f t="shared" ca="1" si="99"/>
        <v>#REF!</v>
      </c>
    </row>
    <row r="106" spans="1:70" x14ac:dyDescent="0.2">
      <c r="C106" s="320" t="s">
        <v>65</v>
      </c>
      <c r="D106" s="240"/>
      <c r="E106" s="110" t="e">
        <f t="shared" ca="1" si="99"/>
        <v>#REF!</v>
      </c>
      <c r="F106" s="110" t="e">
        <f t="shared" ca="1" si="99"/>
        <v>#REF!</v>
      </c>
      <c r="G106" s="110" t="e">
        <f t="shared" ca="1" si="99"/>
        <v>#REF!</v>
      </c>
      <c r="H106" s="110" t="e">
        <f t="shared" ca="1" si="99"/>
        <v>#REF!</v>
      </c>
      <c r="I106" s="110" t="e">
        <f t="shared" ca="1" si="99"/>
        <v>#REF!</v>
      </c>
      <c r="J106" s="110" t="e">
        <f t="shared" ca="1" si="99"/>
        <v>#REF!</v>
      </c>
      <c r="K106" s="110" t="e">
        <f t="shared" ca="1" si="99"/>
        <v>#REF!</v>
      </c>
      <c r="L106" s="110" t="e">
        <f t="shared" ca="1" si="99"/>
        <v>#REF!</v>
      </c>
    </row>
    <row r="107" spans="1:70" x14ac:dyDescent="0.2">
      <c r="C107" s="320"/>
      <c r="D107" s="240"/>
      <c r="E107" s="110" t="e">
        <f t="shared" ca="1" si="99"/>
        <v>#REF!</v>
      </c>
      <c r="F107" s="110" t="e">
        <f t="shared" ca="1" si="99"/>
        <v>#REF!</v>
      </c>
      <c r="G107" s="110" t="e">
        <f t="shared" ca="1" si="99"/>
        <v>#REF!</v>
      </c>
      <c r="H107" s="110" t="e">
        <f t="shared" ca="1" si="99"/>
        <v>#REF!</v>
      </c>
      <c r="I107" s="110" t="e">
        <f t="shared" ca="1" si="99"/>
        <v>#REF!</v>
      </c>
      <c r="J107" s="110" t="e">
        <f t="shared" ca="1" si="99"/>
        <v>#REF!</v>
      </c>
      <c r="K107" s="110" t="e">
        <f t="shared" ca="1" si="99"/>
        <v>#REF!</v>
      </c>
      <c r="L107" s="110" t="e">
        <f t="shared" ca="1" si="99"/>
        <v>#REF!</v>
      </c>
    </row>
    <row r="108" spans="1:70" x14ac:dyDescent="0.2">
      <c r="C108" s="320"/>
      <c r="D108" s="240"/>
      <c r="E108" s="110" t="e">
        <f t="shared" ca="1" si="99"/>
        <v>#REF!</v>
      </c>
      <c r="F108" s="110" t="e">
        <f t="shared" ca="1" si="99"/>
        <v>#REF!</v>
      </c>
      <c r="G108" s="110" t="e">
        <f t="shared" ca="1" si="99"/>
        <v>#REF!</v>
      </c>
      <c r="H108" s="110" t="e">
        <f t="shared" ca="1" si="99"/>
        <v>#REF!</v>
      </c>
      <c r="I108" s="110" t="e">
        <f t="shared" ca="1" si="99"/>
        <v>#REF!</v>
      </c>
      <c r="J108" s="110" t="e">
        <f t="shared" ca="1" si="99"/>
        <v>#REF!</v>
      </c>
      <c r="K108" s="110" t="e">
        <f t="shared" ca="1" si="99"/>
        <v>#REF!</v>
      </c>
      <c r="L108" s="110" t="e">
        <f t="shared" ca="1" si="99"/>
        <v>#REF!</v>
      </c>
    </row>
    <row r="109" spans="1:70" x14ac:dyDescent="0.2">
      <c r="C109" s="320"/>
      <c r="D109" s="240"/>
      <c r="E109" s="110" t="e">
        <f t="shared" ca="1" si="99"/>
        <v>#REF!</v>
      </c>
      <c r="F109" s="110" t="e">
        <f t="shared" ca="1" si="99"/>
        <v>#REF!</v>
      </c>
      <c r="G109" s="110" t="e">
        <f t="shared" ca="1" si="99"/>
        <v>#REF!</v>
      </c>
      <c r="H109" s="110" t="e">
        <f t="shared" ca="1" si="99"/>
        <v>#REF!</v>
      </c>
      <c r="I109" s="110" t="e">
        <f t="shared" ca="1" si="99"/>
        <v>#REF!</v>
      </c>
      <c r="J109" s="110" t="e">
        <f t="shared" ca="1" si="99"/>
        <v>#REF!</v>
      </c>
      <c r="K109" s="110" t="e">
        <f t="shared" ca="1" si="99"/>
        <v>#REF!</v>
      </c>
      <c r="L109" s="110" t="e">
        <f t="shared" ca="1" si="99"/>
        <v>#REF!</v>
      </c>
    </row>
    <row r="110" spans="1:70" x14ac:dyDescent="0.2">
      <c r="C110" s="320"/>
      <c r="D110" s="240"/>
      <c r="E110" s="110" t="e">
        <f t="shared" ca="1" si="99"/>
        <v>#REF!</v>
      </c>
      <c r="F110" s="110" t="e">
        <f t="shared" ca="1" si="99"/>
        <v>#REF!</v>
      </c>
      <c r="G110" s="110" t="e">
        <f t="shared" ca="1" si="99"/>
        <v>#REF!</v>
      </c>
      <c r="H110" s="110" t="e">
        <f t="shared" ca="1" si="99"/>
        <v>#REF!</v>
      </c>
      <c r="I110" s="110" t="e">
        <f t="shared" ca="1" si="99"/>
        <v>#REF!</v>
      </c>
      <c r="J110" s="110" t="e">
        <f t="shared" ca="1" si="99"/>
        <v>#REF!</v>
      </c>
      <c r="K110" s="110" t="e">
        <f t="shared" ca="1" si="99"/>
        <v>#REF!</v>
      </c>
      <c r="L110" s="110" t="e">
        <f t="shared" ca="1" si="99"/>
        <v>#REF!</v>
      </c>
    </row>
    <row r="111" spans="1:70" x14ac:dyDescent="0.2">
      <c r="C111" s="320"/>
      <c r="D111" s="240"/>
      <c r="E111" s="110" t="e">
        <f t="shared" ca="1" si="99"/>
        <v>#REF!</v>
      </c>
      <c r="F111" s="110" t="e">
        <f t="shared" ca="1" si="99"/>
        <v>#REF!</v>
      </c>
      <c r="G111" s="110" t="e">
        <f t="shared" ca="1" si="99"/>
        <v>#REF!</v>
      </c>
      <c r="H111" s="110" t="e">
        <f t="shared" ca="1" si="99"/>
        <v>#REF!</v>
      </c>
      <c r="I111" s="110" t="e">
        <f t="shared" ca="1" si="99"/>
        <v>#REF!</v>
      </c>
      <c r="J111" s="110" t="e">
        <f t="shared" ca="1" si="99"/>
        <v>#REF!</v>
      </c>
      <c r="K111" s="110" t="e">
        <f t="shared" ca="1" si="99"/>
        <v>#REF!</v>
      </c>
      <c r="L111" s="110" t="e">
        <f t="shared" ca="1" si="99"/>
        <v>#REF!</v>
      </c>
    </row>
    <row r="112" spans="1:70" x14ac:dyDescent="0.2">
      <c r="C112" s="320"/>
      <c r="D112" s="240"/>
      <c r="E112" s="110" t="e">
        <f t="shared" ca="1" si="99"/>
        <v>#REF!</v>
      </c>
      <c r="F112" s="110" t="e">
        <f t="shared" ca="1" si="99"/>
        <v>#REF!</v>
      </c>
      <c r="G112" s="110" t="e">
        <f t="shared" ca="1" si="99"/>
        <v>#REF!</v>
      </c>
      <c r="H112" s="110" t="e">
        <f t="shared" ca="1" si="99"/>
        <v>#REF!</v>
      </c>
      <c r="I112" s="110" t="e">
        <f t="shared" ca="1" si="99"/>
        <v>#REF!</v>
      </c>
      <c r="J112" s="110" t="e">
        <f t="shared" ca="1" si="99"/>
        <v>#REF!</v>
      </c>
      <c r="K112" s="110" t="e">
        <f t="shared" ca="1" si="99"/>
        <v>#REF!</v>
      </c>
      <c r="L112" s="110" t="e">
        <f t="shared" ca="1" si="99"/>
        <v>#REF!</v>
      </c>
    </row>
    <row r="113" spans="3:12" x14ac:dyDescent="0.2">
      <c r="C113" s="320"/>
      <c r="D113" s="240"/>
      <c r="E113" s="110" t="e">
        <f t="shared" ref="E113:L113" ca="1" si="100">INDEX(INDIRECT(E$101),MATCH($B19,INDIRECT(E$102),0),13)</f>
        <v>#REF!</v>
      </c>
      <c r="F113" s="110" t="e">
        <f t="shared" ca="1" si="100"/>
        <v>#REF!</v>
      </c>
      <c r="G113" s="110" t="e">
        <f t="shared" ca="1" si="100"/>
        <v>#REF!</v>
      </c>
      <c r="H113" s="110" t="e">
        <f t="shared" ca="1" si="100"/>
        <v>#REF!</v>
      </c>
      <c r="I113" s="110" t="e">
        <f t="shared" ca="1" si="100"/>
        <v>#REF!</v>
      </c>
      <c r="J113" s="110" t="e">
        <f t="shared" ca="1" si="100"/>
        <v>#REF!</v>
      </c>
      <c r="K113" s="110" t="e">
        <f t="shared" ca="1" si="100"/>
        <v>#REF!</v>
      </c>
      <c r="L113" s="110" t="e">
        <f t="shared" ca="1" si="100"/>
        <v>#REF!</v>
      </c>
    </row>
    <row r="114" spans="3:12" x14ac:dyDescent="0.2">
      <c r="C114" s="284"/>
      <c r="D114" s="63"/>
      <c r="E114" s="110" t="e">
        <f t="shared" ref="E114:L114" ca="1" si="101">INDEX(INDIRECT(E$101),MATCH($B20,INDIRECT(E$102),0),13)</f>
        <v>#REF!</v>
      </c>
      <c r="F114" s="110" t="e">
        <f t="shared" ca="1" si="101"/>
        <v>#REF!</v>
      </c>
      <c r="G114" s="110" t="e">
        <f t="shared" ca="1" si="101"/>
        <v>#REF!</v>
      </c>
      <c r="H114" s="110" t="e">
        <f t="shared" ca="1" si="101"/>
        <v>#REF!</v>
      </c>
      <c r="I114" s="110" t="e">
        <f t="shared" ca="1" si="101"/>
        <v>#REF!</v>
      </c>
      <c r="J114" s="110" t="e">
        <f t="shared" ca="1" si="101"/>
        <v>#REF!</v>
      </c>
      <c r="K114" s="110" t="e">
        <f t="shared" ca="1" si="101"/>
        <v>#REF!</v>
      </c>
      <c r="L114" s="110" t="e">
        <f t="shared" ca="1" si="101"/>
        <v>#REF!</v>
      </c>
    </row>
    <row r="115" spans="3:12" x14ac:dyDescent="0.2">
      <c r="C115" s="284"/>
      <c r="D115" s="63"/>
    </row>
    <row r="116" spans="3:12" x14ac:dyDescent="0.2">
      <c r="C116" s="284"/>
      <c r="D116" s="63"/>
    </row>
  </sheetData>
  <mergeCells count="7">
    <mergeCell ref="AH4:AO5"/>
    <mergeCell ref="Z4:AB6"/>
    <mergeCell ref="AT8:AV8"/>
    <mergeCell ref="AR6:AV6"/>
    <mergeCell ref="C106:C116"/>
    <mergeCell ref="AL8:AN8"/>
    <mergeCell ref="Z8:AB8"/>
  </mergeCells>
  <phoneticPr fontId="0" type="noConversion"/>
  <printOptions horizontalCentered="1" gridLines="1"/>
  <pageMargins left="0.59055118110236227" right="0.59055118110236227" top="2.4015748031496065" bottom="0.51181102362204722" header="1.2598425196850394" footer="0.51181102362204722"/>
  <pageSetup paperSize="9" scale="49" orientation="landscape" horizontalDpi="4294967294" verticalDpi="4294967294" r:id="rId1"/>
  <headerFooter alignWithMargins="0">
    <oddHeader>&amp;C&amp;"Arial,Bold"&amp;26Bill Page 2009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Button 2">
              <controlPr defaultSize="0" print="0" autoFill="0" autoPict="0" macro="[0]!HideRows">
                <anchor moveWithCells="1">
                  <from>
                    <xdr:col>1</xdr:col>
                    <xdr:colOff>28575</xdr:colOff>
                    <xdr:row>3</xdr:row>
                    <xdr:rowOff>57150</xdr:rowOff>
                  </from>
                  <to>
                    <xdr:col>2</xdr:col>
                    <xdr:colOff>257175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Button 3">
              <controlPr defaultSize="0" print="0" autoFill="0" autoPict="0" macro="[0]!UnHideRows">
                <anchor moveWithCells="1" sizeWithCells="1">
                  <from>
                    <xdr:col>2</xdr:col>
                    <xdr:colOff>409575</xdr:colOff>
                    <xdr:row>3</xdr:row>
                    <xdr:rowOff>28575</xdr:rowOff>
                  </from>
                  <to>
                    <xdr:col>2</xdr:col>
                    <xdr:colOff>1181100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Position</vt:lpstr>
      <vt:lpstr>Website2k</vt:lpstr>
      <vt:lpstr>4.8k</vt:lpstr>
      <vt:lpstr>4.3k</vt:lpstr>
      <vt:lpstr>Summary</vt:lpstr>
      <vt:lpstr>Position!Print_Area</vt:lpstr>
      <vt:lpstr>Summary!Print_Area</vt:lpstr>
      <vt:lpstr>'4.3k'!timedata</vt:lpstr>
      <vt:lpstr>'4.8k'!TimeData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Rix, J P</dc:creator>
  <cp:lastModifiedBy>Harriers</cp:lastModifiedBy>
  <cp:lastPrinted>2014-11-23T22:39:28Z</cp:lastPrinted>
  <dcterms:created xsi:type="dcterms:W3CDTF">2006-03-18T16:00:40Z</dcterms:created>
  <dcterms:modified xsi:type="dcterms:W3CDTF">2020-07-27T16:39:50Z</dcterms:modified>
</cp:coreProperties>
</file>